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marvin.verissimo\Downloads\"/>
    </mc:Choice>
  </mc:AlternateContent>
  <xr:revisionPtr revIDLastSave="0" documentId="13_ncr:1_{14F15D59-52C1-4994-95AD-59F4C5CA1D08}" xr6:coauthVersionLast="47" xr6:coauthVersionMax="47" xr10:uidLastSave="{00000000-0000-0000-0000-000000000000}"/>
  <bookViews>
    <workbookView xWindow="-28920" yWindow="2625" windowWidth="29040" windowHeight="15720" tabRatio="709" firstSheet="4" activeTab="11" xr2:uid="{00000000-000D-0000-FFFF-FFFF00000000}"/>
  </bookViews>
  <sheets>
    <sheet name="JAN 2025" sheetId="2" r:id="rId1"/>
    <sheet name="FEV 2025" sheetId="5" r:id="rId2"/>
    <sheet name="MAR 2025" sheetId="6" r:id="rId3"/>
    <sheet name="ABR 2025" sheetId="8" r:id="rId4"/>
    <sheet name="MAI 2025" sheetId="9" r:id="rId5"/>
    <sheet name="JUN 2025" sheetId="10" r:id="rId6"/>
    <sheet name="JUL 2025" sheetId="11" r:id="rId7"/>
    <sheet name="AGO 2025" sheetId="12" r:id="rId8"/>
    <sheet name="SET 2025" sheetId="13" r:id="rId9"/>
    <sheet name="OUT 2025" sheetId="14" r:id="rId10"/>
    <sheet name="NOV 2025" sheetId="15" r:id="rId11"/>
    <sheet name="DEZ 2025" sheetId="16" r:id="rId12"/>
  </sheets>
  <externalReferences>
    <externalReference r:id="rId13"/>
  </externalReferences>
  <definedNames>
    <definedName name="_xlnm._FilterDatabase" localSheetId="3" hidden="1">'ABR 2025'!$A$7:$AE$7</definedName>
    <definedName name="_xlnm._FilterDatabase" localSheetId="7" hidden="1">'AGO 2025'!$A$7:$AE$7</definedName>
    <definedName name="_xlnm._FilterDatabase" localSheetId="11" hidden="1">'DEZ 2025'!$A$7:$AE$7</definedName>
    <definedName name="_xlnm._FilterDatabase" localSheetId="1" hidden="1">'FEV 2025'!$A$7:$AE$7</definedName>
    <definedName name="_xlnm._FilterDatabase" localSheetId="0" hidden="1">'JAN 2025'!$A$7:$AE$7</definedName>
    <definedName name="_xlnm._FilterDatabase" localSheetId="6" hidden="1">'JUL 2025'!$A$7:$AE$7</definedName>
    <definedName name="_xlnm._FilterDatabase" localSheetId="5" hidden="1">'JUN 2025'!$A$7:$AE$7</definedName>
    <definedName name="_xlnm._FilterDatabase" localSheetId="4" hidden="1">'MAI 2025'!$A$7:$AE$7</definedName>
    <definedName name="_xlnm._FilterDatabase" localSheetId="2" hidden="1">'MAR 2025'!$A$7:$AE$7</definedName>
    <definedName name="_xlnm._FilterDatabase" localSheetId="10" hidden="1">'NOV 2025'!$A$7:$AE$7</definedName>
    <definedName name="_xlnm._FilterDatabase" localSheetId="9" hidden="1">'OUT 2025'!$A$7:$AE$7</definedName>
    <definedName name="_xlnm._FilterDatabase" localSheetId="8" hidden="1">'SET 2025'!$A$7:$AE$7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5" i="16" l="1"/>
  <c r="S85" i="16"/>
  <c r="Z85" i="16" s="1"/>
  <c r="Y84" i="16"/>
  <c r="S84" i="16"/>
  <c r="Z84" i="16" s="1"/>
  <c r="Y83" i="16"/>
  <c r="S83" i="16"/>
  <c r="Z83" i="16" s="1"/>
  <c r="Y82" i="16"/>
  <c r="S82" i="16"/>
  <c r="Z82" i="16" s="1"/>
  <c r="Y81" i="16"/>
  <c r="S81" i="16"/>
  <c r="Y80" i="16"/>
  <c r="S80" i="16"/>
  <c r="Z80" i="16" s="1"/>
  <c r="Y79" i="16"/>
  <c r="S79" i="16"/>
  <c r="Z79" i="16" s="1"/>
  <c r="Y78" i="16"/>
  <c r="S78" i="16"/>
  <c r="Z78" i="16" s="1"/>
  <c r="S77" i="16"/>
  <c r="Z77" i="16" s="1"/>
  <c r="Y76" i="16"/>
  <c r="Z76" i="16" s="1"/>
  <c r="S76" i="16"/>
  <c r="S75" i="16"/>
  <c r="Z75" i="16" s="1"/>
  <c r="S74" i="16"/>
  <c r="Z74" i="16" s="1"/>
  <c r="S73" i="16"/>
  <c r="Z73" i="16" s="1"/>
  <c r="Z72" i="16"/>
  <c r="S72" i="16"/>
  <c r="Y71" i="16"/>
  <c r="S71" i="16"/>
  <c r="Z71" i="16" s="1"/>
  <c r="S70" i="16"/>
  <c r="Z81" i="16" l="1"/>
  <c r="S69" i="16" l="1"/>
  <c r="Z68" i="16"/>
  <c r="Y68" i="16"/>
  <c r="S68" i="16"/>
  <c r="Y67" i="16"/>
  <c r="Y66" i="16"/>
  <c r="Z65" i="16"/>
  <c r="Y65" i="16"/>
  <c r="Z64" i="16"/>
  <c r="Y64" i="16"/>
  <c r="Z63" i="16"/>
  <c r="Y63" i="16"/>
  <c r="Z62" i="16"/>
  <c r="Y62" i="16"/>
  <c r="Z61" i="16"/>
  <c r="Y61" i="16"/>
  <c r="Z60" i="16"/>
  <c r="Y60" i="16"/>
  <c r="Z59" i="16"/>
  <c r="Y59" i="16"/>
  <c r="Z58" i="16"/>
  <c r="Y58" i="16"/>
  <c r="Z57" i="16"/>
  <c r="Y57" i="16"/>
  <c r="Z56" i="16"/>
  <c r="Y56" i="16"/>
  <c r="Z55" i="16"/>
  <c r="Y55" i="16"/>
  <c r="Z54" i="16"/>
  <c r="Y54" i="16"/>
  <c r="Z53" i="16"/>
  <c r="Y53" i="16"/>
  <c r="Z52" i="16"/>
  <c r="Y52" i="16"/>
  <c r="Z51" i="16"/>
  <c r="Y51" i="16"/>
  <c r="Z50" i="16"/>
  <c r="Y50" i="16"/>
  <c r="Z49" i="16"/>
  <c r="Y49" i="16"/>
  <c r="Z48" i="16"/>
  <c r="Y48" i="16"/>
  <c r="Z47" i="16"/>
  <c r="Y47" i="16"/>
  <c r="Z46" i="16"/>
  <c r="Y46" i="16"/>
  <c r="Z45" i="16"/>
  <c r="Y45" i="16"/>
  <c r="Z44" i="16"/>
  <c r="Y44" i="16"/>
  <c r="Z43" i="16"/>
  <c r="Y43" i="16"/>
  <c r="Z42" i="16"/>
  <c r="Y42" i="16"/>
  <c r="Z41" i="16"/>
  <c r="Y41" i="16"/>
  <c r="Z40" i="16"/>
  <c r="Y40" i="16"/>
  <c r="Z39" i="16"/>
  <c r="Y39" i="16"/>
  <c r="Z38" i="16"/>
  <c r="Y38" i="16"/>
  <c r="Z37" i="16"/>
  <c r="Y37" i="16"/>
  <c r="Z36" i="16"/>
  <c r="Y36" i="16"/>
  <c r="Z35" i="16"/>
  <c r="Y35" i="16"/>
  <c r="Z34" i="16"/>
  <c r="Y34" i="16"/>
  <c r="Z33" i="16"/>
  <c r="Y33" i="16"/>
  <c r="Z32" i="16"/>
  <c r="Y32" i="16"/>
  <c r="Z31" i="16"/>
  <c r="Y31" i="16"/>
  <c r="Z30" i="16"/>
  <c r="Y30" i="16"/>
  <c r="Z29" i="16"/>
  <c r="Y29" i="16"/>
  <c r="S29" i="16"/>
  <c r="S28" i="16"/>
  <c r="Y27" i="16"/>
  <c r="S27" i="16"/>
  <c r="Z26" i="16"/>
  <c r="Y26" i="16"/>
  <c r="S26" i="16"/>
  <c r="Y25" i="16"/>
  <c r="S25" i="16"/>
  <c r="Y24" i="16"/>
  <c r="S24" i="16"/>
  <c r="Y23" i="16"/>
  <c r="S23" i="16"/>
  <c r="Z22" i="16"/>
  <c r="Y22" i="16"/>
  <c r="S22" i="16"/>
  <c r="Y21" i="16"/>
  <c r="S21" i="16"/>
  <c r="Y20" i="16"/>
  <c r="S20" i="16"/>
  <c r="Y19" i="16"/>
  <c r="S19" i="16"/>
  <c r="Z18" i="16"/>
  <c r="Y18" i="16"/>
  <c r="S18" i="16"/>
  <c r="Y17" i="16"/>
  <c r="S17" i="16"/>
  <c r="Y16" i="16"/>
  <c r="S16" i="16"/>
  <c r="Y15" i="16"/>
  <c r="S15" i="16"/>
  <c r="Y14" i="16"/>
  <c r="S14" i="16"/>
  <c r="Y13" i="16"/>
  <c r="S13" i="16"/>
  <c r="Y12" i="16"/>
  <c r="S12" i="16"/>
  <c r="Y11" i="16"/>
  <c r="S11" i="16"/>
  <c r="Y10" i="16"/>
  <c r="S10" i="16"/>
  <c r="Y143" i="15" l="1"/>
  <c r="S143" i="15"/>
  <c r="Y142" i="15"/>
  <c r="S142" i="15"/>
  <c r="Y141" i="15"/>
  <c r="S141" i="15"/>
  <c r="Y140" i="15"/>
  <c r="S140" i="15"/>
  <c r="Y139" i="15"/>
  <c r="Z139" i="15" s="1"/>
  <c r="S139" i="15"/>
  <c r="Y138" i="15"/>
  <c r="S138" i="15"/>
  <c r="Y137" i="15"/>
  <c r="S137" i="15"/>
  <c r="Y136" i="15"/>
  <c r="S136" i="15"/>
  <c r="S135" i="15"/>
  <c r="Z135" i="15" s="1"/>
  <c r="Y134" i="15"/>
  <c r="S134" i="15"/>
  <c r="Y133" i="15"/>
  <c r="S133" i="15"/>
  <c r="S132" i="15"/>
  <c r="Z132" i="15" s="1"/>
  <c r="S131" i="15"/>
  <c r="Z131" i="15" s="1"/>
  <c r="Y130" i="15"/>
  <c r="S130" i="15"/>
  <c r="S129" i="15"/>
  <c r="Z140" i="15" l="1"/>
  <c r="Z142" i="15"/>
  <c r="Z141" i="15"/>
  <c r="Z138" i="15"/>
  <c r="Z143" i="15"/>
  <c r="Z134" i="15"/>
  <c r="Z136" i="15"/>
  <c r="Z137" i="15"/>
  <c r="Z130" i="15"/>
  <c r="Z133" i="15"/>
  <c r="Z128" i="15" l="1"/>
  <c r="Y128" i="15"/>
  <c r="Z127" i="15"/>
  <c r="Y127" i="15"/>
  <c r="Z126" i="15"/>
  <c r="Y126" i="15"/>
  <c r="Z125" i="15"/>
  <c r="Y125" i="15"/>
  <c r="Z124" i="15"/>
  <c r="Y124" i="15"/>
  <c r="Z123" i="15"/>
  <c r="Y123" i="15"/>
  <c r="Z122" i="15"/>
  <c r="Y122" i="15"/>
  <c r="Z121" i="15"/>
  <c r="Y121" i="15"/>
  <c r="Z120" i="15"/>
  <c r="Y120" i="15"/>
  <c r="Z119" i="15"/>
  <c r="Y119" i="15"/>
  <c r="Z118" i="15"/>
  <c r="Y118" i="15"/>
  <c r="Z117" i="15"/>
  <c r="Y117" i="15"/>
  <c r="Z116" i="15"/>
  <c r="Y116" i="15"/>
  <c r="Z115" i="15"/>
  <c r="Y115" i="15"/>
  <c r="Z114" i="15"/>
  <c r="Y114" i="15"/>
  <c r="Z113" i="15"/>
  <c r="Y113" i="15"/>
  <c r="Z112" i="15"/>
  <c r="Y112" i="15"/>
  <c r="Z111" i="15"/>
  <c r="Y111" i="15"/>
  <c r="Z110" i="15"/>
  <c r="Y110" i="15"/>
  <c r="Z109" i="15"/>
  <c r="Y109" i="15"/>
  <c r="Z108" i="15"/>
  <c r="Y108" i="15"/>
  <c r="Z107" i="15"/>
  <c r="Y107" i="15"/>
  <c r="Z106" i="15"/>
  <c r="Y106" i="15"/>
  <c r="Z105" i="15"/>
  <c r="Y105" i="15"/>
  <c r="Z104" i="15"/>
  <c r="Y104" i="15"/>
  <c r="Z103" i="15"/>
  <c r="Y103" i="15"/>
  <c r="Z102" i="15"/>
  <c r="Y102" i="15"/>
  <c r="Z101" i="15"/>
  <c r="Y101" i="15"/>
  <c r="Z100" i="15"/>
  <c r="Y100" i="15"/>
  <c r="Z99" i="15"/>
  <c r="Y99" i="15"/>
  <c r="Z98" i="15"/>
  <c r="Y98" i="15"/>
  <c r="Z97" i="15"/>
  <c r="Y97" i="15"/>
  <c r="Z96" i="15"/>
  <c r="Y96" i="15"/>
  <c r="Z95" i="15"/>
  <c r="Y95" i="15"/>
  <c r="Z94" i="15"/>
  <c r="Y94" i="15"/>
  <c r="Z93" i="15"/>
  <c r="Y93" i="15"/>
  <c r="Z92" i="15"/>
  <c r="Y92" i="15"/>
  <c r="Z91" i="15"/>
  <c r="Y91" i="15"/>
  <c r="Z90" i="15"/>
  <c r="Y90" i="15"/>
  <c r="Z89" i="15"/>
  <c r="Y89" i="15"/>
  <c r="Z88" i="15"/>
  <c r="Y88" i="15"/>
  <c r="S88" i="15"/>
  <c r="Y87" i="15"/>
  <c r="S87" i="15"/>
  <c r="Y86" i="15"/>
  <c r="S86" i="15"/>
  <c r="Y85" i="15"/>
  <c r="S85" i="15"/>
  <c r="Y84" i="15"/>
  <c r="S84" i="15"/>
  <c r="Y83" i="15"/>
  <c r="S83" i="15"/>
  <c r="Y82" i="15"/>
  <c r="S82" i="15"/>
  <c r="Y81" i="15"/>
  <c r="S81" i="15"/>
  <c r="Y80" i="15"/>
  <c r="S80" i="15"/>
  <c r="Y79" i="15"/>
  <c r="S79" i="15"/>
  <c r="Y78" i="15"/>
  <c r="S78" i="15"/>
  <c r="Y77" i="15"/>
  <c r="S77" i="15"/>
  <c r="Y76" i="15"/>
  <c r="S76" i="15"/>
  <c r="Y75" i="15"/>
  <c r="S75" i="15"/>
  <c r="Y74" i="15"/>
  <c r="S74" i="15"/>
  <c r="Z73" i="15"/>
  <c r="Y73" i="15"/>
  <c r="S73" i="15"/>
  <c r="Z72" i="15"/>
  <c r="Y72" i="15"/>
  <c r="S72" i="15"/>
  <c r="Y71" i="15"/>
  <c r="S71" i="15"/>
  <c r="Z70" i="15"/>
  <c r="Y70" i="15"/>
  <c r="S70" i="15"/>
  <c r="Z69" i="15"/>
  <c r="Y69" i="15"/>
  <c r="S69" i="15"/>
  <c r="Z68" i="15"/>
  <c r="Y68" i="15"/>
  <c r="S68" i="15"/>
  <c r="Z67" i="15"/>
  <c r="Y67" i="15"/>
  <c r="S67" i="15"/>
  <c r="Z66" i="15"/>
  <c r="Y66" i="15"/>
  <c r="S66" i="15"/>
  <c r="Z65" i="15"/>
  <c r="Y65" i="15"/>
  <c r="S65" i="15"/>
  <c r="Y64" i="15"/>
  <c r="S64" i="15"/>
  <c r="Y63" i="15"/>
  <c r="S63" i="15"/>
  <c r="Z62" i="15"/>
  <c r="Y62" i="15"/>
  <c r="S62" i="15"/>
  <c r="Z61" i="15"/>
  <c r="Y61" i="15"/>
  <c r="S61" i="15"/>
  <c r="Z60" i="15"/>
  <c r="Y60" i="15"/>
  <c r="S60" i="15"/>
  <c r="Z59" i="15"/>
  <c r="Y59" i="15"/>
  <c r="X59" i="15"/>
  <c r="S59" i="15"/>
  <c r="Y58" i="15"/>
  <c r="S58" i="15"/>
  <c r="Y57" i="15"/>
  <c r="S57" i="15"/>
  <c r="Y56" i="15"/>
  <c r="S56" i="15"/>
  <c r="Z55" i="15"/>
  <c r="Y55" i="15"/>
  <c r="S55" i="15"/>
  <c r="Y54" i="15"/>
  <c r="S54" i="15"/>
  <c r="Y53" i="15"/>
  <c r="S53" i="15"/>
  <c r="Y52" i="15"/>
  <c r="S52" i="15"/>
  <c r="Z51" i="15"/>
  <c r="Y51" i="15"/>
  <c r="S51" i="15"/>
  <c r="Z50" i="15"/>
  <c r="Y50" i="15"/>
  <c r="S50" i="15"/>
  <c r="Y49" i="15"/>
  <c r="S49" i="15"/>
  <c r="S48" i="15"/>
  <c r="Y47" i="15"/>
  <c r="S47" i="15"/>
  <c r="Y46" i="15"/>
  <c r="S46" i="15"/>
  <c r="Y45" i="15"/>
  <c r="S45" i="15"/>
  <c r="Y44" i="15"/>
  <c r="S44" i="15"/>
  <c r="Y43" i="15"/>
  <c r="S43" i="15"/>
  <c r="Y42" i="15"/>
  <c r="S42" i="15"/>
  <c r="Y41" i="15"/>
  <c r="S41" i="15"/>
  <c r="Y40" i="15"/>
  <c r="S40" i="15"/>
  <c r="Y39" i="15"/>
  <c r="S39" i="15"/>
  <c r="Y38" i="15"/>
  <c r="S38" i="15"/>
  <c r="Y37" i="15"/>
  <c r="S37" i="15"/>
  <c r="Y36" i="15"/>
  <c r="S36" i="15"/>
  <c r="Y35" i="15"/>
  <c r="S35" i="15"/>
  <c r="Y34" i="15"/>
  <c r="S34" i="15"/>
  <c r="Z33" i="15"/>
  <c r="Y33" i="15"/>
  <c r="S33" i="15"/>
  <c r="Y32" i="15"/>
  <c r="S32" i="15"/>
  <c r="Z31" i="15"/>
  <c r="Y31" i="15"/>
  <c r="S31" i="15"/>
  <c r="Z30" i="15"/>
  <c r="Y30" i="15"/>
  <c r="S30" i="15"/>
  <c r="Z29" i="15"/>
  <c r="Y29" i="15"/>
  <c r="S29" i="15"/>
  <c r="S28" i="15"/>
  <c r="Y27" i="15"/>
  <c r="S27" i="15"/>
  <c r="Z130" i="14" l="1"/>
  <c r="Y130" i="14"/>
  <c r="S130" i="14"/>
  <c r="Y129" i="14"/>
  <c r="S129" i="14"/>
  <c r="Z129" i="14" s="1"/>
  <c r="Y128" i="14"/>
  <c r="S128" i="14"/>
  <c r="Z128" i="14" s="1"/>
  <c r="Y127" i="14"/>
  <c r="S127" i="14"/>
  <c r="Y126" i="14"/>
  <c r="S126" i="14"/>
  <c r="Z126" i="14" s="1"/>
  <c r="Y125" i="14"/>
  <c r="S125" i="14"/>
  <c r="Z125" i="14" s="1"/>
  <c r="Y124" i="14"/>
  <c r="S124" i="14"/>
  <c r="Z124" i="14" s="1"/>
  <c r="Y123" i="14"/>
  <c r="S123" i="14"/>
  <c r="Z123" i="14" s="1"/>
  <c r="Y122" i="14"/>
  <c r="S122" i="14"/>
  <c r="Z122" i="14" s="1"/>
  <c r="Z121" i="14"/>
  <c r="Y121" i="14"/>
  <c r="S121" i="14"/>
  <c r="Y120" i="14"/>
  <c r="S120" i="14"/>
  <c r="Z120" i="14" s="1"/>
  <c r="Y119" i="14"/>
  <c r="S119" i="14"/>
  <c r="Z119" i="14" s="1"/>
  <c r="S118" i="14"/>
  <c r="Z118" i="14" s="1"/>
  <c r="Y117" i="14"/>
  <c r="S117" i="14"/>
  <c r="Z117" i="14" s="1"/>
  <c r="Y116" i="14"/>
  <c r="S116" i="14"/>
  <c r="S115" i="14"/>
  <c r="Z115" i="14" s="1"/>
  <c r="S114" i="14"/>
  <c r="Z114" i="14" s="1"/>
  <c r="Y113" i="14"/>
  <c r="S113" i="14"/>
  <c r="Z113" i="14" s="1"/>
  <c r="S112" i="14"/>
  <c r="Z116" i="14" l="1"/>
  <c r="Z127" i="14"/>
  <c r="Z111" i="14"/>
  <c r="Y111" i="14"/>
  <c r="Z110" i="14"/>
  <c r="Y110" i="14"/>
  <c r="Z109" i="14"/>
  <c r="Y109" i="14"/>
  <c r="Z108" i="14"/>
  <c r="Y108" i="14"/>
  <c r="Z107" i="14"/>
  <c r="Y107" i="14"/>
  <c r="Z106" i="14"/>
  <c r="Y106" i="14"/>
  <c r="Z105" i="14"/>
  <c r="Y105" i="14"/>
  <c r="Z104" i="14"/>
  <c r="Y104" i="14"/>
  <c r="Z103" i="14"/>
  <c r="Y103" i="14"/>
  <c r="Z102" i="14"/>
  <c r="Y102" i="14"/>
  <c r="Z101" i="14"/>
  <c r="Y101" i="14"/>
  <c r="Z100" i="14"/>
  <c r="Y100" i="14"/>
  <c r="Z99" i="14"/>
  <c r="Y99" i="14"/>
  <c r="Z98" i="14"/>
  <c r="Y98" i="14"/>
  <c r="Z97" i="14"/>
  <c r="Y97" i="14"/>
  <c r="Z96" i="14"/>
  <c r="Y96" i="14"/>
  <c r="Z95" i="14"/>
  <c r="Y95" i="14"/>
  <c r="X95" i="14"/>
  <c r="Z94" i="14"/>
  <c r="Y94" i="14"/>
  <c r="Z93" i="14"/>
  <c r="Y93" i="14"/>
  <c r="Z92" i="14"/>
  <c r="Y92" i="14"/>
  <c r="Z91" i="14"/>
  <c r="Y91" i="14"/>
  <c r="Z90" i="14"/>
  <c r="Y90" i="14"/>
  <c r="Z89" i="14"/>
  <c r="Y89" i="14"/>
  <c r="Z88" i="14"/>
  <c r="Y88" i="14"/>
  <c r="Z87" i="14"/>
  <c r="Y87" i="14"/>
  <c r="Z86" i="14"/>
  <c r="Y86" i="14"/>
  <c r="Z85" i="14"/>
  <c r="Y85" i="14"/>
  <c r="Z84" i="14"/>
  <c r="Y84" i="14"/>
  <c r="Z83" i="14"/>
  <c r="Y83" i="14"/>
  <c r="Z82" i="14"/>
  <c r="Y82" i="14"/>
  <c r="Z81" i="14"/>
  <c r="Y81" i="14"/>
  <c r="Z80" i="14"/>
  <c r="Y80" i="14"/>
  <c r="Z79" i="14"/>
  <c r="Y79" i="14"/>
  <c r="Z78" i="14"/>
  <c r="Y78" i="14"/>
  <c r="Z77" i="14"/>
  <c r="Y77" i="14"/>
  <c r="S77" i="14"/>
  <c r="Z76" i="14"/>
  <c r="S76" i="14"/>
  <c r="Z75" i="14"/>
  <c r="S75" i="14"/>
  <c r="Z74" i="14"/>
  <c r="Y74" i="14"/>
  <c r="S74" i="14"/>
  <c r="Z73" i="14"/>
  <c r="Y73" i="14"/>
  <c r="S73" i="14"/>
  <c r="Z72" i="14"/>
  <c r="Y72" i="14"/>
  <c r="S72" i="14"/>
  <c r="Z71" i="14"/>
  <c r="Y71" i="14"/>
  <c r="S71" i="14"/>
  <c r="Z70" i="14"/>
  <c r="Y70" i="14"/>
  <c r="S70" i="14"/>
  <c r="Z69" i="14"/>
  <c r="Y69" i="14"/>
  <c r="S69" i="14"/>
  <c r="Z68" i="14"/>
  <c r="Y68" i="14"/>
  <c r="S68" i="14"/>
  <c r="Z67" i="14"/>
  <c r="Y67" i="14"/>
  <c r="S67" i="14"/>
  <c r="Z66" i="14"/>
  <c r="Y66" i="14"/>
  <c r="S66" i="14"/>
  <c r="Z65" i="14"/>
  <c r="Y65" i="14"/>
  <c r="S65" i="14"/>
  <c r="Z64" i="14"/>
  <c r="Y64" i="14"/>
  <c r="S64" i="14"/>
  <c r="Z63" i="14"/>
  <c r="Y63" i="14"/>
  <c r="S63" i="14"/>
  <c r="Z62" i="14"/>
  <c r="Y62" i="14"/>
  <c r="S62" i="14"/>
  <c r="Z61" i="14"/>
  <c r="Y61" i="14"/>
  <c r="S61" i="14"/>
  <c r="Z60" i="14"/>
  <c r="Y60" i="14"/>
  <c r="S60" i="14"/>
  <c r="Z59" i="14"/>
  <c r="Y59" i="14"/>
  <c r="S59" i="14"/>
  <c r="Z58" i="14"/>
  <c r="Y58" i="14"/>
  <c r="S58" i="14"/>
  <c r="Z57" i="14"/>
  <c r="Y57" i="14"/>
  <c r="S57" i="14"/>
  <c r="S56" i="14"/>
  <c r="Z55" i="14"/>
  <c r="Y55" i="14"/>
  <c r="S55" i="14"/>
  <c r="Z54" i="14"/>
  <c r="Y54" i="14"/>
  <c r="S54" i="14"/>
  <c r="Z53" i="14"/>
  <c r="Y53" i="14"/>
  <c r="S53" i="14"/>
  <c r="Z52" i="14"/>
  <c r="Y52" i="14"/>
  <c r="S52" i="14"/>
  <c r="Z51" i="14"/>
  <c r="Y51" i="14"/>
  <c r="S51" i="14"/>
  <c r="Z50" i="14"/>
  <c r="Y50" i="14"/>
  <c r="S50" i="14"/>
  <c r="Z49" i="14"/>
  <c r="Y49" i="14"/>
  <c r="S49" i="14"/>
  <c r="Z48" i="14"/>
  <c r="Y48" i="14"/>
  <c r="S48" i="14"/>
  <c r="Z47" i="14"/>
  <c r="Y47" i="14"/>
  <c r="S47" i="14"/>
  <c r="Z46" i="14"/>
  <c r="Y46" i="14"/>
  <c r="S46" i="14"/>
  <c r="Z45" i="14"/>
  <c r="Y45" i="14"/>
  <c r="S45" i="14"/>
  <c r="Z44" i="14"/>
  <c r="Y44" i="14"/>
  <c r="S44" i="14"/>
  <c r="Z43" i="14"/>
  <c r="Y43" i="14"/>
  <c r="S43" i="14"/>
  <c r="Z42" i="14"/>
  <c r="Y42" i="14"/>
  <c r="S42" i="14"/>
  <c r="Z41" i="14"/>
  <c r="Y41" i="14"/>
  <c r="S41" i="14"/>
  <c r="Z40" i="14"/>
  <c r="Y40" i="14"/>
  <c r="S40" i="14"/>
  <c r="Z39" i="14"/>
  <c r="Y39" i="14"/>
  <c r="S39" i="14"/>
  <c r="Z38" i="14"/>
  <c r="Y38" i="14"/>
  <c r="S38" i="14"/>
  <c r="Z37" i="14"/>
  <c r="Y37" i="14"/>
  <c r="S37" i="14"/>
  <c r="Z36" i="14"/>
  <c r="Y36" i="14"/>
  <c r="S36" i="14"/>
  <c r="Z35" i="14"/>
  <c r="Y35" i="14"/>
  <c r="S35" i="14"/>
  <c r="Z34" i="14"/>
  <c r="Y34" i="14"/>
  <c r="S34" i="14"/>
  <c r="Z33" i="14"/>
  <c r="Y33" i="14"/>
  <c r="S33" i="14"/>
  <c r="Z32" i="14"/>
  <c r="Y32" i="14"/>
  <c r="S32" i="14"/>
  <c r="Z31" i="14"/>
  <c r="Y31" i="14"/>
  <c r="S31" i="14"/>
  <c r="Z30" i="14"/>
  <c r="Y30" i="14"/>
  <c r="S30" i="14"/>
  <c r="Z29" i="14"/>
  <c r="Y29" i="14"/>
  <c r="S29" i="14"/>
  <c r="Z120" i="13" l="1"/>
  <c r="Y120" i="13"/>
  <c r="S120" i="13"/>
  <c r="Z119" i="13"/>
  <c r="Y119" i="13"/>
  <c r="S119" i="13"/>
  <c r="Z118" i="13"/>
  <c r="Y118" i="13"/>
  <c r="S118" i="13"/>
  <c r="Z117" i="13"/>
  <c r="Y117" i="13"/>
  <c r="S117" i="13"/>
  <c r="Z116" i="13"/>
  <c r="Y116" i="13"/>
  <c r="Z115" i="13"/>
  <c r="Y115" i="13"/>
  <c r="X115" i="13"/>
  <c r="S115" i="13"/>
  <c r="Z114" i="13"/>
  <c r="Y114" i="13"/>
  <c r="S114" i="13"/>
  <c r="Z113" i="13"/>
  <c r="Y113" i="13"/>
  <c r="S113" i="13"/>
  <c r="Z112" i="13"/>
  <c r="Y112" i="13"/>
  <c r="S112" i="13"/>
  <c r="Z111" i="13"/>
  <c r="Y111" i="13"/>
  <c r="S111" i="13"/>
  <c r="Z110" i="13"/>
  <c r="Y110" i="13"/>
  <c r="S110" i="13"/>
  <c r="Z109" i="13"/>
  <c r="Y109" i="13"/>
  <c r="S109" i="13"/>
  <c r="Z108" i="13"/>
  <c r="Y108" i="13"/>
  <c r="S108" i="13"/>
  <c r="Z107" i="13"/>
  <c r="Y107" i="13"/>
  <c r="S107" i="13"/>
  <c r="Z106" i="13"/>
  <c r="Y106" i="13"/>
  <c r="S106" i="13"/>
  <c r="Z105" i="13"/>
  <c r="Y105" i="13"/>
  <c r="S105" i="13"/>
  <c r="Z104" i="13"/>
  <c r="Y104" i="13"/>
  <c r="S104" i="13"/>
  <c r="Z103" i="13"/>
  <c r="Y103" i="13"/>
  <c r="S103" i="13"/>
  <c r="Z102" i="13"/>
  <c r="Y102" i="13"/>
  <c r="S102" i="13"/>
  <c r="Z101" i="13"/>
  <c r="Y101" i="13"/>
  <c r="S101" i="13"/>
  <c r="Z100" i="13"/>
  <c r="Y100" i="13"/>
  <c r="S100" i="13"/>
  <c r="Z99" i="13"/>
  <c r="Y99" i="13"/>
  <c r="S99" i="13"/>
  <c r="Z98" i="13"/>
  <c r="Y98" i="13"/>
  <c r="S98" i="13"/>
  <c r="Z97" i="13"/>
  <c r="Y97" i="13"/>
  <c r="S97" i="13"/>
  <c r="Z96" i="13"/>
  <c r="Y96" i="13"/>
  <c r="S96" i="13"/>
  <c r="Z95" i="13"/>
  <c r="Y95" i="13"/>
  <c r="S95" i="13"/>
  <c r="Z94" i="13"/>
  <c r="Y94" i="13"/>
  <c r="Z93" i="13"/>
  <c r="Y93" i="13"/>
  <c r="Z92" i="13"/>
  <c r="Y92" i="13"/>
  <c r="Z91" i="13"/>
  <c r="Y91" i="13"/>
  <c r="Z90" i="13"/>
  <c r="Y90" i="13"/>
  <c r="Z89" i="13"/>
  <c r="Y89" i="13"/>
  <c r="Z88" i="13"/>
  <c r="Y88" i="13"/>
  <c r="Z87" i="13"/>
  <c r="Y87" i="13"/>
  <c r="Z86" i="13"/>
  <c r="Y86" i="13"/>
  <c r="Z85" i="13"/>
  <c r="Y85" i="13"/>
  <c r="Z84" i="13"/>
  <c r="Y84" i="13"/>
  <c r="Z83" i="13"/>
  <c r="Y83" i="13"/>
  <c r="Z82" i="13"/>
  <c r="Y82" i="13"/>
  <c r="Z81" i="13"/>
  <c r="Y81" i="13"/>
  <c r="Z80" i="13"/>
  <c r="Y80" i="13"/>
  <c r="Z79" i="13"/>
  <c r="Y79" i="13"/>
  <c r="Z78" i="13"/>
  <c r="Y78" i="13"/>
  <c r="Z77" i="13"/>
  <c r="Y77" i="13"/>
  <c r="Z76" i="13"/>
  <c r="Y76" i="13"/>
  <c r="Z75" i="13"/>
  <c r="Y75" i="13"/>
  <c r="Z74" i="13"/>
  <c r="Y74" i="13"/>
  <c r="Z73" i="13"/>
  <c r="Y73" i="13"/>
  <c r="Z72" i="13"/>
  <c r="Y72" i="13"/>
  <c r="Z71" i="13"/>
  <c r="Y71" i="13"/>
  <c r="Z70" i="13"/>
  <c r="Y70" i="13"/>
  <c r="Z69" i="13"/>
  <c r="Y69" i="13"/>
  <c r="Z68" i="13"/>
  <c r="Y68" i="13"/>
  <c r="Z67" i="13"/>
  <c r="Y67" i="13"/>
  <c r="Z66" i="13"/>
  <c r="Y66" i="13"/>
  <c r="Z65" i="13"/>
  <c r="Y65" i="13"/>
  <c r="Z64" i="13"/>
  <c r="Y64" i="13"/>
  <c r="Z63" i="13"/>
  <c r="Y63" i="13"/>
  <c r="Z62" i="13"/>
  <c r="Y62" i="13"/>
  <c r="Z61" i="13"/>
  <c r="Y61" i="13"/>
  <c r="Z60" i="13"/>
  <c r="Y60" i="13"/>
  <c r="Z59" i="13"/>
  <c r="Y59" i="13"/>
  <c r="Z58" i="13"/>
  <c r="Y58" i="13"/>
  <c r="Z57" i="13"/>
  <c r="Y57" i="13"/>
  <c r="Z56" i="13"/>
  <c r="Y56" i="13"/>
  <c r="Z55" i="13"/>
  <c r="Y55" i="13"/>
  <c r="S55" i="13"/>
  <c r="Z54" i="13"/>
  <c r="Y54" i="13"/>
  <c r="S54" i="13"/>
  <c r="Z53" i="13"/>
  <c r="Y53" i="13"/>
  <c r="S53" i="13"/>
  <c r="Z52" i="13"/>
  <c r="Y52" i="13"/>
  <c r="S52" i="13"/>
  <c r="Z51" i="13"/>
  <c r="Y51" i="13"/>
  <c r="S51" i="13"/>
  <c r="Z50" i="13"/>
  <c r="Y50" i="13"/>
  <c r="S50" i="13"/>
  <c r="Z49" i="13"/>
  <c r="Y49" i="13"/>
  <c r="S49" i="13"/>
  <c r="Z48" i="13"/>
  <c r="Y48" i="13"/>
  <c r="S48" i="13"/>
  <c r="Z47" i="13"/>
  <c r="Y47" i="13"/>
  <c r="S47" i="13"/>
  <c r="S46" i="13"/>
  <c r="Z45" i="13"/>
  <c r="Y45" i="13"/>
  <c r="S45" i="13"/>
  <c r="Z44" i="13"/>
  <c r="Y44" i="13"/>
  <c r="S44" i="13"/>
  <c r="S43" i="13"/>
  <c r="Z42" i="13"/>
  <c r="Y42" i="13"/>
  <c r="S42" i="13"/>
  <c r="Z41" i="13"/>
  <c r="Y41" i="13"/>
  <c r="S41" i="13"/>
  <c r="Z40" i="13"/>
  <c r="Y40" i="13"/>
  <c r="S40" i="13"/>
  <c r="Z39" i="13"/>
  <c r="Y39" i="13"/>
  <c r="S39" i="13"/>
  <c r="Z38" i="13"/>
  <c r="Y38" i="13"/>
  <c r="S38" i="13"/>
  <c r="Z37" i="13"/>
  <c r="Y37" i="13"/>
  <c r="X37" i="13"/>
  <c r="S37" i="13"/>
  <c r="Z36" i="13"/>
  <c r="Y36" i="13"/>
  <c r="S36" i="13"/>
  <c r="Z35" i="13"/>
  <c r="Y35" i="13"/>
  <c r="S35" i="13"/>
  <c r="Z34" i="13"/>
  <c r="Y34" i="13"/>
  <c r="S34" i="13"/>
  <c r="Z33" i="13"/>
  <c r="Y33" i="13"/>
  <c r="S33" i="13"/>
  <c r="Z32" i="13"/>
  <c r="Y32" i="13"/>
  <c r="S32" i="13"/>
  <c r="Z31" i="13"/>
  <c r="Y31" i="13"/>
  <c r="S31" i="13"/>
  <c r="Z30" i="13"/>
  <c r="Y30" i="13"/>
  <c r="S30" i="13"/>
  <c r="Z29" i="13"/>
  <c r="Y29" i="13"/>
  <c r="S29" i="13"/>
  <c r="Z28" i="13"/>
  <c r="Y28" i="13"/>
  <c r="X28" i="13"/>
  <c r="S28" i="13"/>
  <c r="Z27" i="13"/>
  <c r="Y27" i="13"/>
  <c r="S27" i="13"/>
  <c r="Z26" i="13"/>
  <c r="Y26" i="13"/>
  <c r="S26" i="13"/>
  <c r="Z25" i="13"/>
  <c r="Y25" i="13"/>
  <c r="S25" i="13"/>
  <c r="Z24" i="13"/>
  <c r="Y24" i="13"/>
  <c r="S24" i="13"/>
  <c r="Z23" i="13"/>
  <c r="Y23" i="13"/>
  <c r="S23" i="13"/>
  <c r="Z22" i="13"/>
  <c r="Y22" i="13"/>
  <c r="S22" i="13"/>
  <c r="Z21" i="13"/>
  <c r="Y21" i="13"/>
  <c r="S21" i="13"/>
  <c r="Z20" i="13"/>
  <c r="Y20" i="13"/>
  <c r="S20" i="13"/>
  <c r="Z19" i="13"/>
  <c r="Y19" i="13"/>
  <c r="S19" i="13"/>
  <c r="Z18" i="13"/>
  <c r="Y18" i="13"/>
  <c r="S18" i="13"/>
  <c r="Z17" i="13"/>
  <c r="Y17" i="13"/>
  <c r="S17" i="13"/>
  <c r="Y138" i="13" l="1"/>
  <c r="S138" i="13"/>
  <c r="Z138" i="13" s="1"/>
  <c r="Y137" i="13"/>
  <c r="S137" i="13"/>
  <c r="Y136" i="13"/>
  <c r="S136" i="13"/>
  <c r="Y135" i="13"/>
  <c r="S135" i="13"/>
  <c r="Z135" i="13" s="1"/>
  <c r="Y134" i="13"/>
  <c r="S134" i="13"/>
  <c r="Y133" i="13"/>
  <c r="S133" i="13"/>
  <c r="Y132" i="13"/>
  <c r="S132" i="13"/>
  <c r="Z132" i="13" s="1"/>
  <c r="Z131" i="13"/>
  <c r="Y131" i="13"/>
  <c r="Y130" i="13"/>
  <c r="S130" i="13"/>
  <c r="Z130" i="13" s="1"/>
  <c r="Y129" i="13"/>
  <c r="S129" i="13"/>
  <c r="Z129" i="13" s="1"/>
  <c r="Y128" i="13"/>
  <c r="S128" i="13"/>
  <c r="S127" i="13"/>
  <c r="Z127" i="13" s="1"/>
  <c r="Y126" i="13"/>
  <c r="S126" i="13"/>
  <c r="Y125" i="13"/>
  <c r="S125" i="13"/>
  <c r="Z125" i="13" s="1"/>
  <c r="S124" i="13"/>
  <c r="Z124" i="13" s="1"/>
  <c r="S123" i="13"/>
  <c r="Z123" i="13" s="1"/>
  <c r="S122" i="13"/>
  <c r="Z137" i="13" l="1"/>
  <c r="Z126" i="13"/>
  <c r="Z136" i="13"/>
  <c r="Z133" i="13"/>
  <c r="Z128" i="13"/>
  <c r="Z134" i="13"/>
  <c r="Y138" i="12" l="1"/>
  <c r="S138" i="12"/>
  <c r="Z138" i="12" s="1"/>
  <c r="Y137" i="12"/>
  <c r="S137" i="12"/>
  <c r="Z137" i="12" s="1"/>
  <c r="Y136" i="12"/>
  <c r="S136" i="12"/>
  <c r="Y135" i="12"/>
  <c r="S135" i="12"/>
  <c r="Z135" i="12" s="1"/>
  <c r="Y134" i="12"/>
  <c r="S134" i="12"/>
  <c r="Y133" i="12"/>
  <c r="S133" i="12"/>
  <c r="Z133" i="12" s="1"/>
  <c r="Y132" i="12"/>
  <c r="S132" i="12"/>
  <c r="Z132" i="12" s="1"/>
  <c r="Y131" i="12"/>
  <c r="S131" i="12"/>
  <c r="Z131" i="12" s="1"/>
  <c r="Y130" i="12"/>
  <c r="S130" i="12"/>
  <c r="Y129" i="12"/>
  <c r="S129" i="12"/>
  <c r="Z129" i="12" s="1"/>
  <c r="Y128" i="12"/>
  <c r="S128" i="12"/>
  <c r="Z128" i="12" s="1"/>
  <c r="S127" i="12"/>
  <c r="Z127" i="12" s="1"/>
  <c r="S126" i="12"/>
  <c r="Z126" i="12" s="1"/>
  <c r="S125" i="12"/>
  <c r="Z125" i="12" s="1"/>
  <c r="Z136" i="12" l="1"/>
  <c r="Z130" i="12"/>
  <c r="Z134" i="12"/>
  <c r="Z124" i="12" l="1"/>
  <c r="Y124" i="12"/>
  <c r="Z123" i="12"/>
  <c r="Y123" i="12"/>
  <c r="Z122" i="12"/>
  <c r="Y122" i="12"/>
  <c r="Z121" i="12"/>
  <c r="Y121" i="12"/>
  <c r="Z120" i="12"/>
  <c r="Y120" i="12"/>
  <c r="Z119" i="12"/>
  <c r="Y119" i="12"/>
  <c r="Z118" i="12"/>
  <c r="Y118" i="12"/>
  <c r="Z117" i="12"/>
  <c r="Y117" i="12"/>
  <c r="Z116" i="12"/>
  <c r="Y116" i="12"/>
  <c r="Z115" i="12"/>
  <c r="Y115" i="12"/>
  <c r="Z114" i="12"/>
  <c r="Y114" i="12"/>
  <c r="Z113" i="12"/>
  <c r="Y113" i="12"/>
  <c r="Z112" i="12"/>
  <c r="Y112" i="12"/>
  <c r="Z111" i="12"/>
  <c r="Y111" i="12"/>
  <c r="Z110" i="12"/>
  <c r="Y110" i="12"/>
  <c r="Z109" i="12"/>
  <c r="Y109" i="12"/>
  <c r="Z108" i="12"/>
  <c r="Y108" i="12"/>
  <c r="Z107" i="12"/>
  <c r="Y107" i="12"/>
  <c r="Z106" i="12"/>
  <c r="Y106" i="12"/>
  <c r="Z105" i="12"/>
  <c r="Y105" i="12"/>
  <c r="Z104" i="12"/>
  <c r="Y104" i="12"/>
  <c r="Z103" i="12"/>
  <c r="Y103" i="12"/>
  <c r="Z102" i="12"/>
  <c r="Y102" i="12"/>
  <c r="Z101" i="12"/>
  <c r="Y101" i="12"/>
  <c r="Z100" i="12"/>
  <c r="Y100" i="12"/>
  <c r="Z99" i="12"/>
  <c r="Y99" i="12"/>
  <c r="Z98" i="12"/>
  <c r="Y98" i="12"/>
  <c r="Z97" i="12"/>
  <c r="Y97" i="12"/>
  <c r="Z96" i="12"/>
  <c r="Y96" i="12"/>
  <c r="Z95" i="12"/>
  <c r="Y95" i="12"/>
  <c r="Z94" i="12"/>
  <c r="Y94" i="12"/>
  <c r="Z93" i="12"/>
  <c r="Y93" i="12"/>
  <c r="Z92" i="12"/>
  <c r="Y92" i="12"/>
  <c r="Z91" i="12"/>
  <c r="Y91" i="12"/>
  <c r="Z90" i="12"/>
  <c r="Y90" i="12"/>
  <c r="Z89" i="12"/>
  <c r="Y89" i="12"/>
  <c r="Z88" i="12"/>
  <c r="Y88" i="12"/>
  <c r="Z87" i="12"/>
  <c r="Y87" i="12"/>
  <c r="S87" i="12"/>
  <c r="Z86" i="12"/>
  <c r="Y86" i="12"/>
  <c r="S86" i="12"/>
  <c r="Z85" i="12"/>
  <c r="Y85" i="12"/>
  <c r="S85" i="12"/>
  <c r="Z84" i="12"/>
  <c r="Y84" i="12"/>
  <c r="S84" i="12"/>
  <c r="Z83" i="12"/>
  <c r="Y83" i="12"/>
  <c r="S83" i="12"/>
  <c r="Z82" i="12"/>
  <c r="Y82" i="12"/>
  <c r="S82" i="12"/>
  <c r="Z81" i="12"/>
  <c r="Y81" i="12"/>
  <c r="S81" i="12"/>
  <c r="Z80" i="12"/>
  <c r="Y80" i="12"/>
  <c r="S80" i="12"/>
  <c r="Z79" i="12"/>
  <c r="Y79" i="12"/>
  <c r="S79" i="12"/>
  <c r="Z78" i="12"/>
  <c r="Y78" i="12"/>
  <c r="S78" i="12"/>
  <c r="Z77" i="12"/>
  <c r="Y77" i="12"/>
  <c r="S77" i="12"/>
  <c r="Z76" i="12"/>
  <c r="Y76" i="12"/>
  <c r="S76" i="12"/>
  <c r="Z75" i="12"/>
  <c r="Y75" i="12"/>
  <c r="S75" i="12"/>
  <c r="Z74" i="12"/>
  <c r="Y74" i="12"/>
  <c r="S74" i="12"/>
  <c r="Z73" i="12"/>
  <c r="Y73" i="12"/>
  <c r="S73" i="12"/>
  <c r="Z72" i="12"/>
  <c r="Y72" i="12"/>
  <c r="S72" i="12"/>
  <c r="Z71" i="12"/>
  <c r="Y71" i="12"/>
  <c r="S71" i="12"/>
  <c r="Z70" i="12"/>
  <c r="Y70" i="12"/>
  <c r="S70" i="12"/>
  <c r="Z69" i="12"/>
  <c r="Y69" i="12"/>
  <c r="S69" i="12"/>
  <c r="Z68" i="12"/>
  <c r="Y68" i="12"/>
  <c r="S68" i="12"/>
  <c r="Z67" i="12"/>
  <c r="Y67" i="12"/>
  <c r="S67" i="12"/>
  <c r="Z66" i="12"/>
  <c r="Y66" i="12"/>
  <c r="S66" i="12"/>
  <c r="Z65" i="12"/>
  <c r="Y65" i="12"/>
  <c r="S65" i="12"/>
  <c r="Z64" i="12"/>
  <c r="Y64" i="12"/>
  <c r="S64" i="12"/>
  <c r="Z63" i="12"/>
  <c r="Y63" i="12"/>
  <c r="S63" i="12"/>
  <c r="Z62" i="12"/>
  <c r="Y62" i="12"/>
  <c r="S62" i="12"/>
  <c r="Z61" i="12"/>
  <c r="Y61" i="12"/>
  <c r="S61" i="12"/>
  <c r="Z60" i="12"/>
  <c r="Y60" i="12"/>
  <c r="S60" i="12"/>
  <c r="Z59" i="12"/>
  <c r="Y59" i="12"/>
  <c r="S59" i="12"/>
  <c r="Z58" i="12"/>
  <c r="Y58" i="12"/>
  <c r="S58" i="12"/>
  <c r="Z57" i="12"/>
  <c r="Y57" i="12"/>
  <c r="S57" i="12"/>
  <c r="Z56" i="12"/>
  <c r="Y56" i="12"/>
  <c r="S56" i="12"/>
  <c r="Z55" i="12"/>
  <c r="Y55" i="12"/>
  <c r="S55" i="12"/>
  <c r="Z54" i="12"/>
  <c r="Y54" i="12"/>
  <c r="S54" i="12"/>
  <c r="Z53" i="12"/>
  <c r="Y53" i="12"/>
  <c r="S53" i="12"/>
  <c r="Z52" i="12"/>
  <c r="Y52" i="12"/>
  <c r="S52" i="12"/>
  <c r="Z51" i="12"/>
  <c r="Y51" i="12"/>
  <c r="S51" i="12"/>
  <c r="S50" i="12"/>
  <c r="Z49" i="12"/>
  <c r="Y49" i="12"/>
  <c r="S49" i="12"/>
  <c r="Z48" i="12"/>
  <c r="Y48" i="12"/>
  <c r="S48" i="12"/>
  <c r="Z47" i="12"/>
  <c r="Y47" i="12"/>
  <c r="S47" i="12"/>
  <c r="Z46" i="12"/>
  <c r="Y46" i="12"/>
  <c r="S46" i="12"/>
  <c r="Z45" i="12"/>
  <c r="Y45" i="12"/>
  <c r="S45" i="12"/>
  <c r="Z44" i="12"/>
  <c r="Y44" i="12"/>
  <c r="S44" i="12"/>
  <c r="Z43" i="12"/>
  <c r="Y43" i="12"/>
  <c r="S43" i="12"/>
  <c r="Z42" i="12"/>
  <c r="Y42" i="12"/>
  <c r="S42" i="12"/>
  <c r="Z41" i="12"/>
  <c r="Y41" i="12"/>
  <c r="S41" i="12"/>
  <c r="S40" i="12"/>
  <c r="S39" i="12"/>
  <c r="Z38" i="12"/>
  <c r="Y38" i="12"/>
  <c r="S38" i="12"/>
  <c r="Z37" i="12"/>
  <c r="Y37" i="12"/>
  <c r="S37" i="12"/>
  <c r="Z36" i="12"/>
  <c r="Y36" i="12"/>
  <c r="S36" i="12"/>
  <c r="Z35" i="12"/>
  <c r="Y35" i="12"/>
  <c r="S35" i="12"/>
  <c r="Z34" i="12"/>
  <c r="Y34" i="12"/>
  <c r="S34" i="12"/>
  <c r="S33" i="12"/>
  <c r="Z32" i="12"/>
  <c r="Y32" i="12"/>
  <c r="S32" i="12"/>
  <c r="Z31" i="12"/>
  <c r="Y31" i="12"/>
  <c r="S31" i="12"/>
  <c r="S30" i="12"/>
  <c r="Z29" i="12"/>
  <c r="Y29" i="12"/>
  <c r="S29" i="12"/>
  <c r="Z28" i="12"/>
  <c r="Y28" i="12"/>
  <c r="S28" i="12"/>
  <c r="Z27" i="12"/>
  <c r="Y27" i="12"/>
  <c r="S27" i="12"/>
  <c r="Z26" i="12"/>
  <c r="Y26" i="12"/>
  <c r="S26" i="12"/>
  <c r="Z25" i="12"/>
  <c r="Y25" i="12"/>
  <c r="S25" i="12"/>
  <c r="Z97" i="11" l="1"/>
  <c r="Y93" i="11"/>
  <c r="S93" i="11"/>
  <c r="Y92" i="11"/>
  <c r="S92" i="11"/>
  <c r="Z92" i="11" s="1"/>
  <c r="Y91" i="11"/>
  <c r="S91" i="11"/>
  <c r="Z91" i="11" s="1"/>
  <c r="Y90" i="11"/>
  <c r="S90" i="11"/>
  <c r="Y89" i="11"/>
  <c r="S89" i="11"/>
  <c r="Z89" i="11" s="1"/>
  <c r="Y88" i="11"/>
  <c r="S88" i="11"/>
  <c r="Z88" i="11" s="1"/>
  <c r="Y87" i="11"/>
  <c r="S87" i="11"/>
  <c r="Z87" i="11" s="1"/>
  <c r="Y86" i="11"/>
  <c r="S86" i="11"/>
  <c r="Z86" i="11" s="1"/>
  <c r="Y85" i="11"/>
  <c r="S85" i="11"/>
  <c r="Z85" i="11" s="1"/>
  <c r="Y84" i="11"/>
  <c r="S84" i="11"/>
  <c r="Z84" i="11" s="1"/>
  <c r="Y83" i="11"/>
  <c r="Z83" i="11" s="1"/>
  <c r="S83" i="11"/>
  <c r="Y82" i="11"/>
  <c r="S82" i="11"/>
  <c r="Z82" i="11" s="1"/>
  <c r="Y81" i="11"/>
  <c r="S81" i="11"/>
  <c r="Z81" i="11" s="1"/>
  <c r="Y80" i="11"/>
  <c r="S80" i="11"/>
  <c r="Z80" i="11" s="1"/>
  <c r="Y79" i="11"/>
  <c r="S79" i="11"/>
  <c r="Z79" i="11" s="1"/>
  <c r="S78" i="11"/>
  <c r="Z78" i="11" s="1"/>
  <c r="S77" i="11"/>
  <c r="Z77" i="11" s="1"/>
  <c r="S76" i="11"/>
  <c r="Z76" i="11" s="1"/>
  <c r="Z93" i="11" l="1"/>
  <c r="Z90" i="11"/>
  <c r="Z75" i="11" l="1"/>
  <c r="Y75" i="11"/>
  <c r="Z74" i="11"/>
  <c r="Y74" i="11"/>
  <c r="Z73" i="11"/>
  <c r="Y73" i="11"/>
  <c r="Z72" i="11"/>
  <c r="Y72" i="11"/>
  <c r="Z71" i="11"/>
  <c r="Y71" i="11"/>
  <c r="Z70" i="11"/>
  <c r="Y70" i="11"/>
  <c r="Z69" i="11"/>
  <c r="Y69" i="11"/>
  <c r="Z68" i="11"/>
  <c r="Y68" i="11"/>
  <c r="Z67" i="11"/>
  <c r="Y67" i="11"/>
  <c r="Z66" i="11"/>
  <c r="Y66" i="11"/>
  <c r="Z65" i="11"/>
  <c r="Y65" i="11"/>
  <c r="Z64" i="11"/>
  <c r="Y64" i="11"/>
  <c r="Z63" i="11"/>
  <c r="Y63" i="11"/>
  <c r="Z62" i="11"/>
  <c r="Y62" i="11"/>
  <c r="Z61" i="11"/>
  <c r="Y61" i="11"/>
  <c r="Z60" i="11"/>
  <c r="Y60" i="11"/>
  <c r="Z59" i="11"/>
  <c r="Y59" i="11"/>
  <c r="Z58" i="11"/>
  <c r="Y58" i="11"/>
  <c r="Z57" i="11"/>
  <c r="Y57" i="11"/>
  <c r="Z56" i="11"/>
  <c r="Y56" i="11"/>
  <c r="Z55" i="11"/>
  <c r="Y55" i="11"/>
  <c r="Z54" i="11"/>
  <c r="Y54" i="11"/>
  <c r="Z53" i="11"/>
  <c r="Y53" i="11"/>
  <c r="Z52" i="11"/>
  <c r="Y52" i="11"/>
  <c r="Z51" i="11"/>
  <c r="Y51" i="11"/>
  <c r="Z50" i="11"/>
  <c r="Y50" i="11"/>
  <c r="Z49" i="11"/>
  <c r="Y49" i="11"/>
  <c r="X49" i="11"/>
  <c r="Z48" i="11"/>
  <c r="Y48" i="11"/>
  <c r="Z47" i="11"/>
  <c r="Y47" i="11"/>
  <c r="Z46" i="11"/>
  <c r="Y46" i="11"/>
  <c r="Z45" i="11"/>
  <c r="Y45" i="11"/>
  <c r="Z44" i="11"/>
  <c r="Y44" i="11"/>
  <c r="Z43" i="11"/>
  <c r="Y43" i="11"/>
  <c r="Z42" i="11"/>
  <c r="Y42" i="11"/>
  <c r="Z41" i="11"/>
  <c r="Y41" i="11"/>
  <c r="Z40" i="11"/>
  <c r="Y40" i="11"/>
  <c r="Z39" i="11"/>
  <c r="Y39" i="11"/>
  <c r="Z38" i="11"/>
  <c r="Y38" i="11"/>
  <c r="S38" i="11"/>
  <c r="Z37" i="11"/>
  <c r="Y37" i="11"/>
  <c r="S37" i="11"/>
  <c r="Z36" i="11"/>
  <c r="Y36" i="11"/>
  <c r="S36" i="11"/>
  <c r="Z35" i="11"/>
  <c r="Y35" i="11"/>
  <c r="S35" i="11"/>
  <c r="Z34" i="11"/>
  <c r="Y34" i="11"/>
  <c r="S34" i="11"/>
  <c r="Z33" i="11"/>
  <c r="Y33" i="11"/>
  <c r="S33" i="11"/>
  <c r="Z32" i="11"/>
  <c r="Y32" i="11"/>
  <c r="S32" i="11"/>
  <c r="Z31" i="11"/>
  <c r="Y31" i="11"/>
  <c r="S31" i="11"/>
  <c r="Z30" i="11"/>
  <c r="Y30" i="11"/>
  <c r="S30" i="11"/>
  <c r="Z29" i="11"/>
  <c r="Y29" i="11"/>
  <c r="S29" i="11"/>
  <c r="Z28" i="11"/>
  <c r="Y28" i="11"/>
  <c r="S28" i="11"/>
  <c r="Z27" i="11"/>
  <c r="Y27" i="11"/>
  <c r="S27" i="11"/>
  <c r="Z26" i="11"/>
  <c r="Y26" i="11"/>
  <c r="S26" i="11"/>
  <c r="Z25" i="11"/>
  <c r="Y25" i="11"/>
  <c r="S25" i="11"/>
  <c r="Z24" i="11"/>
  <c r="Y24" i="11"/>
  <c r="S24" i="11"/>
  <c r="Z23" i="11"/>
  <c r="Y23" i="11"/>
  <c r="S23" i="11"/>
  <c r="Z22" i="11"/>
  <c r="Y22" i="11"/>
  <c r="S22" i="11"/>
  <c r="Z21" i="11"/>
  <c r="Y21" i="11"/>
  <c r="S21" i="11"/>
  <c r="Z20" i="11"/>
  <c r="Y20" i="11"/>
  <c r="S20" i="11"/>
  <c r="Z19" i="11"/>
  <c r="Y19" i="11"/>
  <c r="S19" i="11"/>
  <c r="Z18" i="11"/>
  <c r="Y18" i="11"/>
  <c r="S18" i="11"/>
  <c r="Z17" i="11"/>
  <c r="Y17" i="11"/>
  <c r="S17" i="11"/>
  <c r="Z16" i="11"/>
  <c r="Y16" i="11"/>
  <c r="S16" i="11"/>
  <c r="Z15" i="11"/>
  <c r="Y15" i="11"/>
  <c r="S15" i="11"/>
  <c r="Z14" i="11"/>
  <c r="Y14" i="11"/>
  <c r="S14" i="11"/>
  <c r="Y10" i="11" l="1"/>
  <c r="Y9" i="11"/>
  <c r="Z109" i="8" l="1"/>
  <c r="Z117" i="9"/>
  <c r="Y98" i="8"/>
  <c r="S98" i="8"/>
  <c r="Y97" i="8"/>
  <c r="S97" i="8"/>
  <c r="Z97" i="8" s="1"/>
  <c r="Y96" i="8"/>
  <c r="S96" i="8"/>
  <c r="Z96" i="8" s="1"/>
  <c r="Y95" i="8"/>
  <c r="S95" i="8"/>
  <c r="Z95" i="8" s="1"/>
  <c r="Y94" i="8"/>
  <c r="S94" i="8"/>
  <c r="Z94" i="8" s="1"/>
  <c r="Y93" i="8"/>
  <c r="S93" i="8"/>
  <c r="Z93" i="8" s="1"/>
  <c r="Y92" i="8"/>
  <c r="S92" i="8"/>
  <c r="S91" i="8"/>
  <c r="Z91" i="8" s="1"/>
  <c r="S90" i="8"/>
  <c r="Z90" i="8" s="1"/>
  <c r="Z89" i="8"/>
  <c r="S89" i="8"/>
  <c r="Z113" i="9"/>
  <c r="Y113" i="9"/>
  <c r="S113" i="9"/>
  <c r="Y112" i="9"/>
  <c r="S112" i="9"/>
  <c r="Z111" i="9"/>
  <c r="Y111" i="9"/>
  <c r="S111" i="9"/>
  <c r="Y110" i="9"/>
  <c r="S110" i="9"/>
  <c r="Z110" i="9" s="1"/>
  <c r="Y109" i="9"/>
  <c r="S109" i="9"/>
  <c r="Z109" i="9" s="1"/>
  <c r="Y108" i="9"/>
  <c r="S108" i="9"/>
  <c r="Z108" i="9" s="1"/>
  <c r="Z107" i="9"/>
  <c r="Y107" i="9"/>
  <c r="S107" i="9"/>
  <c r="Y106" i="9"/>
  <c r="S106" i="9"/>
  <c r="Z105" i="9"/>
  <c r="S105" i="9"/>
  <c r="S104" i="9"/>
  <c r="Z104" i="9" s="1"/>
  <c r="S103" i="9"/>
  <c r="Z103" i="9" s="1"/>
  <c r="S102" i="9"/>
  <c r="Z102" i="9" s="1"/>
  <c r="Y82" i="10"/>
  <c r="S82" i="10"/>
  <c r="Z82" i="10" s="1"/>
  <c r="Z81" i="10"/>
  <c r="Y81" i="10"/>
  <c r="S81" i="10"/>
  <c r="Y80" i="10"/>
  <c r="Z80" i="10" s="1"/>
  <c r="S80" i="10"/>
  <c r="Y79" i="10"/>
  <c r="Z79" i="10" s="1"/>
  <c r="S79" i="10"/>
  <c r="Y78" i="10"/>
  <c r="S78" i="10"/>
  <c r="Z78" i="10" s="1"/>
  <c r="Z77" i="10"/>
  <c r="Y77" i="10"/>
  <c r="S77" i="10"/>
  <c r="Z76" i="10"/>
  <c r="Y76" i="10"/>
  <c r="S76" i="10"/>
  <c r="Y75" i="10"/>
  <c r="Z75" i="10" s="1"/>
  <c r="S75" i="10"/>
  <c r="Y74" i="10"/>
  <c r="S74" i="10"/>
  <c r="Z74" i="10" s="1"/>
  <c r="Z73" i="10"/>
  <c r="Y73" i="10"/>
  <c r="S73" i="10"/>
  <c r="Y72" i="10"/>
  <c r="Z72" i="10" s="1"/>
  <c r="S72" i="10"/>
  <c r="Y71" i="10"/>
  <c r="Z71" i="10" s="1"/>
  <c r="S71" i="10"/>
  <c r="Z70" i="10"/>
  <c r="Y70" i="10"/>
  <c r="S70" i="10"/>
  <c r="Z69" i="10"/>
  <c r="S69" i="10"/>
  <c r="S68" i="10"/>
  <c r="Z68" i="10" s="1"/>
  <c r="Z67" i="10"/>
  <c r="S67" i="10"/>
  <c r="S66" i="10"/>
  <c r="Z66" i="10" s="1"/>
  <c r="Z92" i="8" l="1"/>
  <c r="Z98" i="8"/>
  <c r="Z106" i="9"/>
  <c r="Z112" i="9"/>
  <c r="Z84" i="10"/>
  <c r="Z65" i="10" l="1"/>
  <c r="Y65" i="10"/>
  <c r="Z64" i="10"/>
  <c r="Y64" i="10"/>
  <c r="Z63" i="10"/>
  <c r="Y63" i="10"/>
  <c r="Z62" i="10"/>
  <c r="Y62" i="10"/>
  <c r="Z61" i="10"/>
  <c r="Y61" i="10"/>
  <c r="Z60" i="10"/>
  <c r="Y60" i="10"/>
  <c r="Z59" i="10"/>
  <c r="Y59" i="10"/>
  <c r="Z58" i="10"/>
  <c r="Y58" i="10"/>
  <c r="Z57" i="10"/>
  <c r="Y57" i="10"/>
  <c r="Z56" i="10"/>
  <c r="Y56" i="10"/>
  <c r="Z55" i="10"/>
  <c r="Y55" i="10"/>
  <c r="Z54" i="10"/>
  <c r="Y54" i="10"/>
  <c r="Z53" i="10"/>
  <c r="Y53" i="10"/>
  <c r="Z52" i="10"/>
  <c r="Y52" i="10"/>
  <c r="Z51" i="10"/>
  <c r="Y51" i="10"/>
  <c r="Z50" i="10"/>
  <c r="Y50" i="10"/>
  <c r="Z49" i="10"/>
  <c r="Y49" i="10"/>
  <c r="Z48" i="10"/>
  <c r="Y48" i="10"/>
  <c r="Z47" i="10"/>
  <c r="Y47" i="10"/>
  <c r="Z46" i="10"/>
  <c r="Y46" i="10"/>
  <c r="Z45" i="10"/>
  <c r="Y45" i="10"/>
  <c r="Z44" i="10"/>
  <c r="Y44" i="10"/>
  <c r="Z43" i="10"/>
  <c r="Y43" i="10"/>
  <c r="Z42" i="10"/>
  <c r="Y42" i="10"/>
  <c r="Z41" i="10"/>
  <c r="Y41" i="10"/>
  <c r="Z40" i="10"/>
  <c r="Y40" i="10"/>
  <c r="Z39" i="10"/>
  <c r="Y39" i="10"/>
  <c r="Z38" i="10"/>
  <c r="Y38" i="10"/>
  <c r="Z37" i="10"/>
  <c r="Y37" i="10"/>
  <c r="Z36" i="10"/>
  <c r="Y36" i="10"/>
  <c r="Z35" i="10"/>
  <c r="Y35" i="10"/>
  <c r="Z34" i="10"/>
  <c r="Y34" i="10"/>
  <c r="Z33" i="10"/>
  <c r="Y33" i="10"/>
  <c r="Z32" i="10"/>
  <c r="Y32" i="10"/>
  <c r="Z31" i="10"/>
  <c r="Y31" i="10"/>
  <c r="Z30" i="10"/>
  <c r="Y30" i="10"/>
  <c r="Z29" i="10"/>
  <c r="Y29" i="10"/>
  <c r="Z28" i="10"/>
  <c r="Y28" i="10"/>
  <c r="Z27" i="10"/>
  <c r="Y27" i="10"/>
  <c r="Z26" i="10"/>
  <c r="Y26" i="10"/>
  <c r="Z25" i="10"/>
  <c r="Y25" i="10"/>
  <c r="S25" i="10"/>
  <c r="Z24" i="10"/>
  <c r="Y24" i="10"/>
  <c r="S24" i="10"/>
  <c r="Z23" i="10"/>
  <c r="Y23" i="10"/>
  <c r="S23" i="10"/>
  <c r="Z22" i="10"/>
  <c r="Y22" i="10"/>
  <c r="S22" i="10"/>
  <c r="Z21" i="10"/>
  <c r="Y21" i="10"/>
  <c r="S21" i="10"/>
  <c r="Z20" i="10"/>
  <c r="Y20" i="10"/>
  <c r="S20" i="10"/>
  <c r="Z19" i="10"/>
  <c r="Y19" i="10"/>
  <c r="S19" i="10"/>
  <c r="Z101" i="9" l="1"/>
  <c r="Y101" i="9"/>
  <c r="X101" i="9"/>
  <c r="Z100" i="9"/>
  <c r="Y100" i="9"/>
  <c r="X100" i="9"/>
  <c r="Z99" i="9"/>
  <c r="Y99" i="9"/>
  <c r="X99" i="9"/>
  <c r="Z98" i="9"/>
  <c r="Y98" i="9"/>
  <c r="X98" i="9"/>
  <c r="Z97" i="9"/>
  <c r="Y97" i="9"/>
  <c r="Z96" i="9"/>
  <c r="Y96" i="9"/>
  <c r="X96" i="9"/>
  <c r="Z95" i="9"/>
  <c r="Y95" i="9"/>
  <c r="Z93" i="9"/>
  <c r="Y93" i="9"/>
  <c r="Z92" i="9"/>
  <c r="Y92" i="9"/>
  <c r="Z91" i="9"/>
  <c r="Y91" i="9"/>
  <c r="Z90" i="9"/>
  <c r="Y90" i="9"/>
  <c r="Z89" i="9"/>
  <c r="Y89" i="9"/>
  <c r="Z88" i="9"/>
  <c r="Y88" i="9"/>
  <c r="Z87" i="9"/>
  <c r="Y87" i="9"/>
  <c r="Z86" i="9"/>
  <c r="Y86" i="9"/>
  <c r="X86" i="9"/>
  <c r="Z85" i="9"/>
  <c r="Y85" i="9"/>
  <c r="Z84" i="9"/>
  <c r="Y84" i="9"/>
  <c r="X84" i="9"/>
  <c r="Z83" i="9"/>
  <c r="Y83" i="9"/>
  <c r="X83" i="9"/>
  <c r="Z82" i="9"/>
  <c r="Y82" i="9"/>
  <c r="X82" i="9"/>
  <c r="Z81" i="9"/>
  <c r="Y81" i="9"/>
  <c r="X81" i="9"/>
  <c r="Z80" i="9"/>
  <c r="Y80" i="9"/>
  <c r="X80" i="9"/>
  <c r="Z79" i="9"/>
  <c r="Y79" i="9"/>
  <c r="X79" i="9"/>
  <c r="Z78" i="9"/>
  <c r="Y78" i="9"/>
  <c r="X78" i="9"/>
  <c r="Z77" i="9"/>
  <c r="Y77" i="9"/>
  <c r="X77" i="9"/>
  <c r="Z76" i="9"/>
  <c r="Y76" i="9"/>
  <c r="X76" i="9"/>
  <c r="Z75" i="9"/>
  <c r="Y75" i="9"/>
  <c r="X75" i="9"/>
  <c r="Z74" i="9"/>
  <c r="Y74" i="9"/>
  <c r="X74" i="9"/>
  <c r="Z73" i="9"/>
  <c r="Y73" i="9"/>
  <c r="X73" i="9"/>
  <c r="Z72" i="9"/>
  <c r="Y72" i="9"/>
  <c r="X72" i="9"/>
  <c r="Z71" i="9"/>
  <c r="Y71" i="9"/>
  <c r="X71" i="9"/>
  <c r="Z70" i="9"/>
  <c r="Y70" i="9"/>
  <c r="X70" i="9"/>
  <c r="Z69" i="9"/>
  <c r="Y69" i="9"/>
  <c r="X69" i="9"/>
  <c r="Z68" i="9"/>
  <c r="Y68" i="9"/>
  <c r="X68" i="9"/>
  <c r="Z67" i="9"/>
  <c r="Y67" i="9"/>
  <c r="Z66" i="9"/>
  <c r="Y66" i="9"/>
  <c r="X66" i="9"/>
  <c r="Z65" i="9"/>
  <c r="Y65" i="9"/>
  <c r="X65" i="9"/>
  <c r="Z64" i="9"/>
  <c r="Y64" i="9"/>
  <c r="X64" i="9"/>
  <c r="Z63" i="9"/>
  <c r="Y63" i="9"/>
  <c r="Z62" i="9"/>
  <c r="Y62" i="9"/>
  <c r="X62" i="9"/>
  <c r="Z61" i="9"/>
  <c r="Y61" i="9"/>
  <c r="X61" i="9"/>
  <c r="Z60" i="9"/>
  <c r="Y60" i="9"/>
  <c r="X60" i="9"/>
  <c r="Z59" i="9"/>
  <c r="Y59" i="9"/>
  <c r="X59" i="9"/>
  <c r="Y58" i="9"/>
  <c r="X58" i="9"/>
  <c r="S58" i="9"/>
  <c r="Z57" i="9"/>
  <c r="Y57" i="9"/>
  <c r="S57" i="9"/>
  <c r="Z56" i="9"/>
  <c r="Y56" i="9"/>
  <c r="S56" i="9"/>
  <c r="Z55" i="9"/>
  <c r="Y55" i="9"/>
  <c r="S55" i="9"/>
  <c r="Z54" i="9"/>
  <c r="Y54" i="9"/>
  <c r="S54" i="9"/>
  <c r="Z53" i="9"/>
  <c r="Y53" i="9"/>
  <c r="X53" i="9"/>
  <c r="S53" i="9"/>
  <c r="Z52" i="9"/>
  <c r="Y52" i="9"/>
  <c r="X52" i="9"/>
  <c r="S52" i="9"/>
  <c r="Z51" i="9"/>
  <c r="Y51" i="9"/>
  <c r="S51" i="9"/>
  <c r="Z50" i="9"/>
  <c r="Y50" i="9"/>
  <c r="S50" i="9"/>
  <c r="Z49" i="9"/>
  <c r="Y49" i="9"/>
  <c r="S49" i="9"/>
  <c r="Z48" i="9"/>
  <c r="Y48" i="9"/>
  <c r="S48" i="9"/>
  <c r="Z47" i="9"/>
  <c r="Y47" i="9"/>
  <c r="S47" i="9"/>
  <c r="Z46" i="9"/>
  <c r="Y46" i="9"/>
  <c r="S46" i="9"/>
  <c r="Z45" i="9"/>
  <c r="Y45" i="9"/>
  <c r="X45" i="9"/>
  <c r="S45" i="9"/>
  <c r="Z44" i="9"/>
  <c r="Y44" i="9"/>
  <c r="X44" i="9"/>
  <c r="S44" i="9"/>
  <c r="Z43" i="9"/>
  <c r="Y43" i="9"/>
  <c r="X43" i="9"/>
  <c r="S43" i="9"/>
  <c r="Z42" i="9"/>
  <c r="Y42" i="9"/>
  <c r="X42" i="9"/>
  <c r="S42" i="9"/>
  <c r="Z41" i="9"/>
  <c r="Y41" i="9"/>
  <c r="S41" i="9"/>
  <c r="Z40" i="9"/>
  <c r="Y40" i="9"/>
  <c r="X40" i="9"/>
  <c r="S40" i="9"/>
  <c r="Z39" i="9"/>
  <c r="Y39" i="9"/>
  <c r="X39" i="9"/>
  <c r="S39" i="9"/>
  <c r="Z38" i="9"/>
  <c r="Y38" i="9"/>
  <c r="X38" i="9"/>
  <c r="S38" i="9"/>
  <c r="Z37" i="9"/>
  <c r="Y37" i="9"/>
  <c r="X37" i="9"/>
  <c r="S37" i="9"/>
  <c r="Z36" i="9"/>
  <c r="Y36" i="9"/>
  <c r="X36" i="9"/>
  <c r="S36" i="9"/>
  <c r="Z35" i="9"/>
  <c r="Y35" i="9"/>
  <c r="X35" i="9"/>
  <c r="S35" i="9"/>
  <c r="Z34" i="9"/>
  <c r="Y34" i="9"/>
  <c r="X34" i="9"/>
  <c r="S34" i="9"/>
  <c r="Z33" i="9"/>
  <c r="Y33" i="9"/>
  <c r="X33" i="9"/>
  <c r="S33" i="9"/>
  <c r="Z32" i="9"/>
  <c r="Y32" i="9"/>
  <c r="X32" i="9"/>
  <c r="S32" i="9"/>
  <c r="Z31" i="9"/>
  <c r="Y31" i="9"/>
  <c r="X31" i="9"/>
  <c r="S31" i="9"/>
  <c r="Z30" i="9"/>
  <c r="Y30" i="9"/>
  <c r="X30" i="9"/>
  <c r="S30" i="9"/>
  <c r="Z29" i="9"/>
  <c r="Y29" i="9"/>
  <c r="X29" i="9"/>
  <c r="S29" i="9"/>
  <c r="Z28" i="9"/>
  <c r="Y28" i="9"/>
  <c r="X28" i="9"/>
  <c r="S28" i="9"/>
  <c r="Z27" i="9"/>
  <c r="Y27" i="9"/>
  <c r="X27" i="9"/>
  <c r="S27" i="9"/>
  <c r="Z26" i="9"/>
  <c r="Y26" i="9"/>
  <c r="X26" i="9"/>
  <c r="S26" i="9"/>
  <c r="Z25" i="9"/>
  <c r="Y25" i="9"/>
  <c r="X25" i="9"/>
  <c r="S25" i="9"/>
  <c r="Z24" i="9"/>
  <c r="Y24" i="9"/>
  <c r="X24" i="9"/>
  <c r="S24" i="9"/>
  <c r="Z23" i="9"/>
  <c r="Y23" i="9"/>
  <c r="X23" i="9"/>
  <c r="S23" i="9"/>
  <c r="Z22" i="9"/>
  <c r="Y22" i="9"/>
  <c r="X22" i="9"/>
  <c r="S22" i="9"/>
  <c r="Z21" i="9"/>
  <c r="Y21" i="9"/>
  <c r="X21" i="9"/>
  <c r="S21" i="9"/>
  <c r="Z20" i="9"/>
  <c r="Y20" i="9"/>
  <c r="X20" i="9"/>
  <c r="S20" i="9"/>
  <c r="Z88" i="8" l="1"/>
  <c r="Y88" i="8"/>
  <c r="X88" i="8"/>
  <c r="Z87" i="8"/>
  <c r="Y87" i="8"/>
  <c r="X87" i="8"/>
  <c r="Z86" i="8"/>
  <c r="Y86" i="8"/>
  <c r="X86" i="8"/>
  <c r="Z85" i="8"/>
  <c r="Y85" i="8"/>
  <c r="X85" i="8"/>
  <c r="Z84" i="8"/>
  <c r="Y84" i="8"/>
  <c r="X84" i="8"/>
  <c r="Z83" i="8"/>
  <c r="Y83" i="8"/>
  <c r="X83" i="8"/>
  <c r="Z82" i="8"/>
  <c r="Y82" i="8"/>
  <c r="Z81" i="8"/>
  <c r="Y81" i="8"/>
  <c r="X81" i="8"/>
  <c r="Z80" i="8"/>
  <c r="Y80" i="8"/>
  <c r="X80" i="8"/>
  <c r="Z79" i="8"/>
  <c r="Y79" i="8"/>
  <c r="X79" i="8"/>
  <c r="Z78" i="8"/>
  <c r="Y78" i="8"/>
  <c r="Z77" i="8"/>
  <c r="Y77" i="8"/>
  <c r="X77" i="8"/>
  <c r="Z76" i="8"/>
  <c r="Y76" i="8"/>
  <c r="X76" i="8"/>
  <c r="Z75" i="8"/>
  <c r="Y75" i="8"/>
  <c r="Z74" i="8"/>
  <c r="Y74" i="8"/>
  <c r="X74" i="8"/>
  <c r="Z73" i="8"/>
  <c r="Y73" i="8"/>
  <c r="X73" i="8"/>
  <c r="Z72" i="8"/>
  <c r="Y72" i="8"/>
  <c r="X72" i="8"/>
  <c r="Z71" i="8"/>
  <c r="Y71" i="8"/>
  <c r="X71" i="8"/>
  <c r="Z70" i="8"/>
  <c r="Y70" i="8"/>
  <c r="X70" i="8"/>
  <c r="Z69" i="8"/>
  <c r="Y69" i="8"/>
  <c r="X69" i="8"/>
  <c r="Z68" i="8"/>
  <c r="Y68" i="8"/>
  <c r="X68" i="8"/>
  <c r="Z67" i="8"/>
  <c r="Y67" i="8"/>
  <c r="X67" i="8"/>
  <c r="Z66" i="8"/>
  <c r="Y66" i="8"/>
  <c r="X66" i="8"/>
  <c r="Z65" i="8"/>
  <c r="Y65" i="8"/>
  <c r="X65" i="8"/>
  <c r="Z64" i="8"/>
  <c r="Y64" i="8"/>
  <c r="X64" i="8"/>
  <c r="Z63" i="8"/>
  <c r="Y63" i="8"/>
  <c r="X63" i="8"/>
  <c r="Z62" i="8"/>
  <c r="Y62" i="8"/>
  <c r="X62" i="8"/>
  <c r="Z61" i="8"/>
  <c r="Y61" i="8"/>
  <c r="X61" i="8"/>
  <c r="Z60" i="8"/>
  <c r="Y60" i="8"/>
  <c r="X60" i="8"/>
  <c r="Z59" i="8"/>
  <c r="Y59" i="8"/>
  <c r="X59" i="8"/>
  <c r="Z58" i="8"/>
  <c r="Y58" i="8"/>
  <c r="X58" i="8"/>
  <c r="Z57" i="8"/>
  <c r="Y57" i="8"/>
  <c r="X57" i="8"/>
  <c r="Z56" i="8"/>
  <c r="Y56" i="8"/>
  <c r="X56" i="8"/>
  <c r="Z55" i="8"/>
  <c r="Y55" i="8"/>
  <c r="X55" i="8"/>
  <c r="Z54" i="8"/>
  <c r="Y54" i="8"/>
  <c r="X54" i="8"/>
  <c r="Z53" i="8"/>
  <c r="Y53" i="8"/>
  <c r="X53" i="8"/>
  <c r="Z52" i="8"/>
  <c r="Y52" i="8"/>
  <c r="X52" i="8"/>
  <c r="Z51" i="8"/>
  <c r="Y51" i="8"/>
  <c r="X51" i="8"/>
  <c r="Z50" i="8"/>
  <c r="Y50" i="8"/>
  <c r="X50" i="8"/>
  <c r="Z49" i="8"/>
  <c r="Y49" i="8"/>
  <c r="X49" i="8"/>
  <c r="Z48" i="8"/>
  <c r="Y48" i="8"/>
  <c r="X48" i="8"/>
  <c r="Z47" i="8"/>
  <c r="Y47" i="8"/>
  <c r="X47" i="8"/>
  <c r="Z46" i="8"/>
  <c r="Y46" i="8"/>
  <c r="X46" i="8"/>
  <c r="Z45" i="8"/>
  <c r="Y45" i="8"/>
  <c r="Z44" i="8"/>
  <c r="Y44" i="8"/>
  <c r="Z43" i="8"/>
  <c r="Y43" i="8"/>
  <c r="Z42" i="8"/>
  <c r="Y42" i="8"/>
  <c r="Z41" i="8"/>
  <c r="Y41" i="8"/>
  <c r="Z40" i="8"/>
  <c r="Y40" i="8"/>
  <c r="X40" i="8"/>
  <c r="Z39" i="8"/>
  <c r="Y39" i="8"/>
  <c r="X39" i="8"/>
  <c r="Z38" i="8"/>
  <c r="Y38" i="8"/>
  <c r="X38" i="8"/>
  <c r="Z37" i="8"/>
  <c r="Y37" i="8"/>
  <c r="X37" i="8"/>
  <c r="Z36" i="8"/>
  <c r="Y36" i="8"/>
  <c r="X36" i="8"/>
  <c r="Z35" i="8"/>
  <c r="Y35" i="8"/>
  <c r="X35" i="8"/>
  <c r="Z34" i="8"/>
  <c r="Y34" i="8"/>
  <c r="X34" i="8"/>
  <c r="Z33" i="8"/>
  <c r="Y33" i="8"/>
  <c r="X33" i="8"/>
  <c r="Z32" i="8"/>
  <c r="Y32" i="8"/>
  <c r="X32" i="8"/>
  <c r="Z31" i="8"/>
  <c r="Y31" i="8"/>
  <c r="X31" i="8"/>
  <c r="Z30" i="8"/>
  <c r="Y30" i="8"/>
  <c r="X30" i="8"/>
  <c r="Z29" i="8"/>
  <c r="Y29" i="8"/>
  <c r="X29" i="8"/>
  <c r="Z28" i="8"/>
  <c r="Y28" i="8"/>
  <c r="X28" i="8"/>
  <c r="Z27" i="8"/>
  <c r="Y27" i="8"/>
  <c r="X27" i="8"/>
  <c r="Z26" i="8"/>
  <c r="Y26" i="8"/>
  <c r="X26" i="8"/>
  <c r="Z25" i="8"/>
  <c r="Y25" i="8"/>
  <c r="X25" i="8"/>
  <c r="Z24" i="8"/>
  <c r="Y24" i="8"/>
  <c r="X24" i="8"/>
  <c r="Z23" i="8"/>
  <c r="Y23" i="8"/>
  <c r="X23" i="8"/>
  <c r="Z22" i="8"/>
  <c r="Y22" i="8"/>
  <c r="X22" i="8"/>
  <c r="Z21" i="8"/>
  <c r="Y21" i="8"/>
  <c r="X21" i="8"/>
  <c r="Z20" i="8"/>
  <c r="Y20" i="8"/>
  <c r="X20" i="8"/>
  <c r="Z19" i="8"/>
  <c r="Y19" i="8"/>
  <c r="X19" i="8"/>
  <c r="Z18" i="8"/>
  <c r="Y18" i="8"/>
  <c r="X18" i="8"/>
  <c r="Z17" i="8"/>
  <c r="Y17" i="8"/>
  <c r="X17" i="8"/>
  <c r="Z16" i="8"/>
  <c r="Y16" i="8"/>
  <c r="X16" i="8"/>
  <c r="Z15" i="8"/>
  <c r="Y15" i="8"/>
  <c r="X15" i="8"/>
  <c r="Z19" i="9" l="1"/>
  <c r="Z18" i="9"/>
  <c r="Z17" i="9"/>
  <c r="Z16" i="9"/>
  <c r="Z15" i="9"/>
  <c r="Z14" i="9"/>
  <c r="Z14" i="8"/>
  <c r="Y49" i="6" l="1"/>
  <c r="S49" i="6"/>
  <c r="Z49" i="6" s="1"/>
  <c r="Y48" i="6"/>
  <c r="S48" i="6"/>
  <c r="Z48" i="6" s="1"/>
  <c r="Y47" i="6"/>
  <c r="S47" i="6"/>
  <c r="Z47" i="6" s="1"/>
  <c r="Z46" i="6"/>
  <c r="Y46" i="6"/>
  <c r="S46" i="6"/>
  <c r="Y45" i="6"/>
  <c r="S45" i="6"/>
  <c r="Z45" i="6" s="1"/>
  <c r="Y44" i="6"/>
  <c r="S44" i="6"/>
  <c r="Z44" i="6" s="1"/>
  <c r="Y43" i="6"/>
  <c r="S43" i="6"/>
  <c r="Z43" i="6" s="1"/>
  <c r="Z42" i="6"/>
  <c r="Y42" i="6"/>
  <c r="S42" i="6"/>
  <c r="Y41" i="6"/>
  <c r="S41" i="6"/>
  <c r="Z41" i="6" s="1"/>
  <c r="Y40" i="6"/>
  <c r="S40" i="6"/>
  <c r="Z40" i="6" s="1"/>
  <c r="Y39" i="6"/>
  <c r="S39" i="6"/>
  <c r="Z39" i="6" s="1"/>
  <c r="Z38" i="6"/>
  <c r="Y38" i="6"/>
  <c r="S38" i="6"/>
  <c r="Y37" i="6"/>
  <c r="S37" i="6"/>
  <c r="Z37" i="6" s="1"/>
  <c r="Y36" i="6"/>
  <c r="S36" i="6"/>
  <c r="Z36" i="6" s="1"/>
  <c r="Y35" i="6"/>
  <c r="S35" i="6"/>
  <c r="Z35" i="6" s="1"/>
  <c r="Z34" i="6"/>
  <c r="Y34" i="6"/>
  <c r="S34" i="6"/>
  <c r="Y33" i="6"/>
  <c r="S33" i="6"/>
  <c r="Z33" i="6" s="1"/>
  <c r="Y32" i="6"/>
  <c r="S32" i="6"/>
  <c r="Z32" i="6" s="1"/>
  <c r="Y31" i="6"/>
  <c r="S31" i="6"/>
  <c r="Z31" i="6" s="1"/>
  <c r="Z30" i="6"/>
  <c r="Y30" i="6"/>
  <c r="X30" i="6"/>
  <c r="S30" i="6"/>
  <c r="Y29" i="6"/>
  <c r="X29" i="6"/>
  <c r="S29" i="6"/>
  <c r="Z29" i="6" s="1"/>
  <c r="Y28" i="6"/>
  <c r="X28" i="6"/>
  <c r="S28" i="6"/>
  <c r="Z28" i="6" s="1"/>
  <c r="Z27" i="6"/>
  <c r="Y27" i="6"/>
  <c r="X27" i="6"/>
  <c r="S27" i="6"/>
  <c r="Z26" i="6"/>
  <c r="Y26" i="6"/>
  <c r="X26" i="6"/>
  <c r="S26" i="6"/>
  <c r="Y25" i="6"/>
  <c r="X25" i="6"/>
  <c r="S25" i="6"/>
  <c r="Z25" i="6" s="1"/>
  <c r="Z24" i="6"/>
  <c r="Y24" i="6"/>
  <c r="X24" i="6"/>
  <c r="S24" i="6"/>
  <c r="Z23" i="6"/>
  <c r="Y23" i="6"/>
  <c r="X23" i="6"/>
  <c r="S23" i="6"/>
  <c r="Y22" i="6"/>
  <c r="X22" i="6"/>
  <c r="S22" i="6"/>
  <c r="Z22" i="6" s="1"/>
  <c r="S52" i="5"/>
  <c r="S51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Y32" i="5"/>
  <c r="X32" i="5"/>
  <c r="S32" i="5"/>
  <c r="Z32" i="5" s="1"/>
  <c r="S31" i="5"/>
  <c r="Y30" i="5"/>
  <c r="Z30" i="5" s="1"/>
  <c r="X30" i="5"/>
  <c r="S30" i="5"/>
  <c r="S29" i="5"/>
  <c r="Y28" i="5"/>
  <c r="X28" i="5"/>
  <c r="S28" i="5"/>
  <c r="Z28" i="5" s="1"/>
  <c r="S27" i="5"/>
  <c r="S26" i="5"/>
  <c r="Y25" i="5"/>
  <c r="X25" i="5"/>
  <c r="S25" i="5"/>
  <c r="Z25" i="5" s="1"/>
  <c r="Z24" i="5"/>
  <c r="X24" i="5"/>
  <c r="S24" i="5"/>
  <c r="Y23" i="5"/>
  <c r="X23" i="5"/>
  <c r="S23" i="5"/>
  <c r="Z23" i="5" s="1"/>
  <c r="Z22" i="5"/>
  <c r="Y22" i="5"/>
  <c r="X22" i="5"/>
  <c r="S22" i="5"/>
  <c r="Z21" i="5"/>
  <c r="Y21" i="5"/>
  <c r="X21" i="5"/>
  <c r="S21" i="5"/>
  <c r="Y20" i="5"/>
  <c r="X20" i="5"/>
  <c r="S20" i="5"/>
  <c r="Z20" i="5" s="1"/>
  <c r="Z19" i="5"/>
  <c r="Y19" i="5"/>
  <c r="X19" i="5"/>
  <c r="S19" i="5"/>
  <c r="Z18" i="5"/>
  <c r="Y18" i="5"/>
  <c r="X18" i="5"/>
  <c r="S18" i="5"/>
  <c r="Y17" i="5"/>
  <c r="X17" i="5"/>
  <c r="S17" i="5"/>
  <c r="Z17" i="5" s="1"/>
  <c r="Z16" i="5"/>
  <c r="Y16" i="5"/>
  <c r="X16" i="5"/>
  <c r="S16" i="5"/>
  <c r="Z15" i="5"/>
  <c r="Y15" i="5"/>
  <c r="X15" i="5"/>
  <c r="S40" i="2"/>
  <c r="S39" i="2"/>
  <c r="S38" i="2"/>
  <c r="S37" i="2"/>
  <c r="S36" i="2"/>
  <c r="S35" i="2"/>
  <c r="S34" i="2"/>
  <c r="S33" i="2"/>
  <c r="S32" i="2"/>
  <c r="S31" i="2"/>
  <c r="S30" i="2"/>
  <c r="S29" i="2"/>
  <c r="Y28" i="2"/>
  <c r="X28" i="2"/>
  <c r="S28" i="2"/>
  <c r="Y27" i="2"/>
  <c r="X27" i="2"/>
  <c r="S27" i="2"/>
  <c r="Y26" i="2"/>
  <c r="X26" i="2"/>
  <c r="S26" i="2"/>
  <c r="Y25" i="2"/>
  <c r="X25" i="2"/>
  <c r="S25" i="2"/>
  <c r="Y24" i="2"/>
  <c r="Z24" i="2" s="1"/>
  <c r="X24" i="2"/>
  <c r="S24" i="2"/>
  <c r="Y23" i="2"/>
  <c r="X23" i="2"/>
  <c r="S23" i="2"/>
  <c r="Y22" i="2"/>
  <c r="X22" i="2"/>
  <c r="S22" i="2"/>
  <c r="Z22" i="2" s="1"/>
  <c r="Y21" i="2"/>
  <c r="X21" i="2"/>
  <c r="S21" i="2"/>
  <c r="Y20" i="2"/>
  <c r="Z20" i="2" s="1"/>
  <c r="X20" i="2"/>
  <c r="S20" i="2"/>
  <c r="Y19" i="2"/>
  <c r="X19" i="2"/>
  <c r="S19" i="2"/>
  <c r="Z19" i="2" s="1"/>
  <c r="S18" i="2"/>
  <c r="S17" i="2"/>
  <c r="S16" i="2"/>
  <c r="S15" i="2"/>
  <c r="S14" i="2"/>
  <c r="S13" i="2"/>
  <c r="S12" i="2"/>
  <c r="S11" i="2"/>
  <c r="Z23" i="2" l="1"/>
  <c r="Z21" i="2"/>
  <c r="Z21" i="6"/>
  <c r="S14" i="5" l="1"/>
  <c r="S13" i="5"/>
  <c r="S12" i="5"/>
  <c r="S11" i="5"/>
  <c r="S10" i="5"/>
  <c r="S9" i="5"/>
  <c r="S8" i="5"/>
  <c r="Y87" i="6" l="1"/>
  <c r="Z87" i="6" s="1"/>
  <c r="X87" i="6"/>
  <c r="Y86" i="6"/>
  <c r="Z86" i="6" s="1"/>
  <c r="X86" i="6"/>
  <c r="Y85" i="6"/>
  <c r="Z85" i="6" s="1"/>
  <c r="X85" i="6"/>
  <c r="Y84" i="6"/>
  <c r="Z84" i="6" s="1"/>
  <c r="X84" i="6"/>
  <c r="Y83" i="6"/>
  <c r="Z83" i="6" s="1"/>
  <c r="X83" i="6"/>
  <c r="Y82" i="6"/>
  <c r="Z82" i="6" s="1"/>
  <c r="X82" i="6"/>
  <c r="Y81" i="6"/>
  <c r="Z81" i="6" s="1"/>
  <c r="X81" i="6"/>
  <c r="Y80" i="6"/>
  <c r="Z80" i="6" s="1"/>
  <c r="X80" i="6"/>
  <c r="Y79" i="6"/>
  <c r="Z79" i="6" s="1"/>
  <c r="X79" i="6"/>
  <c r="Y78" i="6"/>
  <c r="Z78" i="6" s="1"/>
  <c r="X78" i="6"/>
  <c r="Y77" i="6"/>
  <c r="Z77" i="6" s="1"/>
  <c r="X77" i="6"/>
  <c r="Y76" i="6"/>
  <c r="X76" i="6"/>
  <c r="S76" i="6"/>
  <c r="Y75" i="6"/>
  <c r="X75" i="6"/>
  <c r="S75" i="6"/>
  <c r="Z75" i="6" s="1"/>
  <c r="Y74" i="6"/>
  <c r="Z74" i="6" s="1"/>
  <c r="X74" i="6"/>
  <c r="Y73" i="6"/>
  <c r="Z73" i="6" s="1"/>
  <c r="X73" i="6"/>
  <c r="Y72" i="6"/>
  <c r="Z72" i="6" s="1"/>
  <c r="X72" i="6"/>
  <c r="Y71" i="6"/>
  <c r="Z71" i="6" s="1"/>
  <c r="X71" i="6"/>
  <c r="Y70" i="6"/>
  <c r="Z70" i="6" s="1"/>
  <c r="X70" i="6"/>
  <c r="Y69" i="6"/>
  <c r="Z69" i="6" s="1"/>
  <c r="X69" i="6"/>
  <c r="Y68" i="6"/>
  <c r="Z68" i="6" s="1"/>
  <c r="X68" i="6"/>
  <c r="Y67" i="6"/>
  <c r="Z67" i="6" s="1"/>
  <c r="X67" i="6"/>
  <c r="Y66" i="6"/>
  <c r="Z66" i="6" s="1"/>
  <c r="X66" i="6"/>
  <c r="Y65" i="6"/>
  <c r="Z65" i="6" s="1"/>
  <c r="X65" i="6"/>
  <c r="Y64" i="6"/>
  <c r="Z64" i="6" s="1"/>
  <c r="X64" i="6"/>
  <c r="Y63" i="6"/>
  <c r="Z63" i="6" s="1"/>
  <c r="X63" i="6"/>
  <c r="Y62" i="6"/>
  <c r="Z62" i="6" s="1"/>
  <c r="X62" i="6"/>
  <c r="Y61" i="6"/>
  <c r="X61" i="6"/>
  <c r="S61" i="6"/>
  <c r="Y60" i="6"/>
  <c r="Z60" i="6" s="1"/>
  <c r="X60" i="6"/>
  <c r="Y59" i="6"/>
  <c r="Z59" i="6" s="1"/>
  <c r="X59" i="6"/>
  <c r="Y58" i="6"/>
  <c r="Z58" i="6" s="1"/>
  <c r="X58" i="6"/>
  <c r="Y57" i="6"/>
  <c r="Z57" i="6" s="1"/>
  <c r="X57" i="6"/>
  <c r="Y56" i="6"/>
  <c r="Z56" i="6" s="1"/>
  <c r="X56" i="6"/>
  <c r="Y55" i="6"/>
  <c r="Z55" i="6" s="1"/>
  <c r="X55" i="6"/>
  <c r="Y54" i="6"/>
  <c r="Z54" i="6" s="1"/>
  <c r="X54" i="6"/>
  <c r="Y53" i="6"/>
  <c r="Z53" i="6" s="1"/>
  <c r="X53" i="6"/>
  <c r="Y52" i="6"/>
  <c r="Z52" i="6" s="1"/>
  <c r="X52" i="6"/>
  <c r="Y51" i="6"/>
  <c r="Z51" i="6" s="1"/>
  <c r="X51" i="6"/>
  <c r="Y50" i="6"/>
  <c r="Z50" i="6" s="1"/>
  <c r="X50" i="6"/>
  <c r="Y97" i="5"/>
  <c r="Z97" i="5" s="1"/>
  <c r="X97" i="5"/>
  <c r="Y96" i="5"/>
  <c r="Z96" i="5" s="1"/>
  <c r="X96" i="5"/>
  <c r="Y95" i="5"/>
  <c r="Z95" i="5" s="1"/>
  <c r="X95" i="5"/>
  <c r="Y94" i="5"/>
  <c r="Z94" i="5" s="1"/>
  <c r="X94" i="5"/>
  <c r="Y93" i="5"/>
  <c r="Z93" i="5" s="1"/>
  <c r="X93" i="5"/>
  <c r="Y92" i="5"/>
  <c r="Z92" i="5" s="1"/>
  <c r="X92" i="5"/>
  <c r="Y91" i="5"/>
  <c r="Z91" i="5" s="1"/>
  <c r="X91" i="5"/>
  <c r="Y90" i="5"/>
  <c r="Z90" i="5" s="1"/>
  <c r="X90" i="5"/>
  <c r="Y89" i="5"/>
  <c r="Z89" i="5" s="1"/>
  <c r="X89" i="5"/>
  <c r="Y88" i="5"/>
  <c r="Z88" i="5" s="1"/>
  <c r="X88" i="5"/>
  <c r="Y87" i="5"/>
  <c r="Z87" i="5" s="1"/>
  <c r="X87" i="5"/>
  <c r="Y86" i="5"/>
  <c r="Z86" i="5" s="1"/>
  <c r="X86" i="5"/>
  <c r="Y85" i="5"/>
  <c r="Z85" i="5" s="1"/>
  <c r="X85" i="5"/>
  <c r="Y84" i="5"/>
  <c r="Z84" i="5" s="1"/>
  <c r="X84" i="5"/>
  <c r="Y83" i="5"/>
  <c r="Z83" i="5" s="1"/>
  <c r="X83" i="5"/>
  <c r="Y82" i="5"/>
  <c r="Z82" i="5" s="1"/>
  <c r="X82" i="5"/>
  <c r="Y81" i="5"/>
  <c r="Z81" i="5" s="1"/>
  <c r="X81" i="5"/>
  <c r="Y80" i="5"/>
  <c r="Z80" i="5" s="1"/>
  <c r="X80" i="5"/>
  <c r="Y79" i="5"/>
  <c r="X79" i="5"/>
  <c r="S79" i="5"/>
  <c r="Z79" i="5" s="1"/>
  <c r="Y78" i="5"/>
  <c r="X78" i="5"/>
  <c r="S78" i="5"/>
  <c r="Z77" i="5"/>
  <c r="Y77" i="5"/>
  <c r="X77" i="5"/>
  <c r="Y76" i="5"/>
  <c r="Z76" i="5" s="1"/>
  <c r="X76" i="5"/>
  <c r="Y75" i="5"/>
  <c r="Z75" i="5" s="1"/>
  <c r="X75" i="5"/>
  <c r="Y74" i="5"/>
  <c r="Z74" i="5" s="1"/>
  <c r="X74" i="5"/>
  <c r="Y73" i="5"/>
  <c r="Z73" i="5" s="1"/>
  <c r="X73" i="5"/>
  <c r="Y72" i="5"/>
  <c r="Z72" i="5" s="1"/>
  <c r="X72" i="5"/>
  <c r="Y71" i="5"/>
  <c r="Z71" i="5" s="1"/>
  <c r="X71" i="5"/>
  <c r="Y70" i="5"/>
  <c r="Z70" i="5" s="1"/>
  <c r="X70" i="5"/>
  <c r="Y69" i="5"/>
  <c r="Z69" i="5" s="1"/>
  <c r="X69" i="5"/>
  <c r="Y68" i="5"/>
  <c r="Z68" i="5" s="1"/>
  <c r="X68" i="5"/>
  <c r="Y67" i="5"/>
  <c r="Z67" i="5" s="1"/>
  <c r="X67" i="5"/>
  <c r="Y66" i="5"/>
  <c r="Z66" i="5" s="1"/>
  <c r="X66" i="5"/>
  <c r="Y65" i="5"/>
  <c r="Z65" i="5" s="1"/>
  <c r="X65" i="5"/>
  <c r="Y64" i="5"/>
  <c r="Z64" i="5" s="1"/>
  <c r="X64" i="5"/>
  <c r="Y63" i="5"/>
  <c r="X63" i="5"/>
  <c r="S63" i="5"/>
  <c r="Y62" i="5"/>
  <c r="Z62" i="5" s="1"/>
  <c r="X62" i="5"/>
  <c r="Y61" i="5"/>
  <c r="Z61" i="5" s="1"/>
  <c r="X61" i="5"/>
  <c r="Y60" i="5"/>
  <c r="Z60" i="5" s="1"/>
  <c r="X60" i="5"/>
  <c r="Y59" i="5"/>
  <c r="Z59" i="5" s="1"/>
  <c r="X59" i="5"/>
  <c r="Y58" i="5"/>
  <c r="Z58" i="5" s="1"/>
  <c r="X58" i="5"/>
  <c r="Y57" i="5"/>
  <c r="Z57" i="5" s="1"/>
  <c r="X57" i="5"/>
  <c r="Y56" i="5"/>
  <c r="Z56" i="5" s="1"/>
  <c r="X56" i="5"/>
  <c r="Y55" i="5"/>
  <c r="Z55" i="5" s="1"/>
  <c r="X55" i="5"/>
  <c r="Y54" i="5"/>
  <c r="Z54" i="5" s="1"/>
  <c r="X54" i="5"/>
  <c r="Y53" i="5"/>
  <c r="Z53" i="5" s="1"/>
  <c r="X53" i="5"/>
  <c r="Y76" i="2"/>
  <c r="Z76" i="2" s="1"/>
  <c r="X76" i="2"/>
  <c r="Y75" i="2"/>
  <c r="Z75" i="2" s="1"/>
  <c r="X75" i="2"/>
  <c r="Y74" i="2"/>
  <c r="Z74" i="2" s="1"/>
  <c r="X74" i="2"/>
  <c r="Y73" i="2"/>
  <c r="Z73" i="2" s="1"/>
  <c r="X73" i="2"/>
  <c r="Y72" i="2"/>
  <c r="Z72" i="2" s="1"/>
  <c r="X72" i="2"/>
  <c r="Y71" i="2"/>
  <c r="Z71" i="2" s="1"/>
  <c r="X71" i="2"/>
  <c r="Y70" i="2"/>
  <c r="Z70" i="2" s="1"/>
  <c r="X70" i="2"/>
  <c r="Y69" i="2"/>
  <c r="Z69" i="2" s="1"/>
  <c r="X69" i="2"/>
  <c r="Y68" i="2"/>
  <c r="Z68" i="2" s="1"/>
  <c r="X68" i="2"/>
  <c r="Y67" i="2"/>
  <c r="Z67" i="2" s="1"/>
  <c r="X67" i="2"/>
  <c r="Y66" i="2"/>
  <c r="Z66" i="2" s="1"/>
  <c r="X66" i="2"/>
  <c r="Y65" i="2"/>
  <c r="X65" i="2"/>
  <c r="S65" i="2"/>
  <c r="Z65" i="2" s="1"/>
  <c r="Y64" i="2"/>
  <c r="X64" i="2"/>
  <c r="S64" i="2"/>
  <c r="Y63" i="2"/>
  <c r="Z63" i="2" s="1"/>
  <c r="X63" i="2"/>
  <c r="Y62" i="2"/>
  <c r="Z62" i="2" s="1"/>
  <c r="X62" i="2"/>
  <c r="Y61" i="2"/>
  <c r="Z61" i="2" s="1"/>
  <c r="X61" i="2"/>
  <c r="Y60" i="2"/>
  <c r="Z60" i="2" s="1"/>
  <c r="X60" i="2"/>
  <c r="Y59" i="2"/>
  <c r="Z59" i="2" s="1"/>
  <c r="X59" i="2"/>
  <c r="Y58" i="2"/>
  <c r="Z58" i="2" s="1"/>
  <c r="X58" i="2"/>
  <c r="Y57" i="2"/>
  <c r="Z57" i="2" s="1"/>
  <c r="X57" i="2"/>
  <c r="Y56" i="2"/>
  <c r="Z56" i="2" s="1"/>
  <c r="X56" i="2"/>
  <c r="Y55" i="2"/>
  <c r="Z55" i="2" s="1"/>
  <c r="X55" i="2"/>
  <c r="Y54" i="2"/>
  <c r="Z54" i="2" s="1"/>
  <c r="X54" i="2"/>
  <c r="Y53" i="2"/>
  <c r="X53" i="2"/>
  <c r="S53" i="2"/>
  <c r="Y52" i="2"/>
  <c r="Z52" i="2" s="1"/>
  <c r="X52" i="2"/>
  <c r="Y51" i="2"/>
  <c r="Z51" i="2" s="1"/>
  <c r="X51" i="2"/>
  <c r="Y50" i="2"/>
  <c r="Z50" i="2" s="1"/>
  <c r="X50" i="2"/>
  <c r="Y49" i="2"/>
  <c r="Z49" i="2" s="1"/>
  <c r="X49" i="2"/>
  <c r="Y48" i="2"/>
  <c r="Z48" i="2" s="1"/>
  <c r="X48" i="2"/>
  <c r="Y47" i="2"/>
  <c r="Z47" i="2" s="1"/>
  <c r="X47" i="2"/>
  <c r="Y46" i="2"/>
  <c r="Z46" i="2" s="1"/>
  <c r="X46" i="2"/>
  <c r="Y45" i="2"/>
  <c r="Z45" i="2" s="1"/>
  <c r="X45" i="2"/>
  <c r="Y44" i="2"/>
  <c r="Z44" i="2" s="1"/>
  <c r="X44" i="2"/>
  <c r="Y43" i="2"/>
  <c r="Z43" i="2" s="1"/>
  <c r="X43" i="2"/>
  <c r="Y42" i="2"/>
  <c r="Z42" i="2" s="1"/>
  <c r="X42" i="2"/>
  <c r="Y41" i="2"/>
  <c r="Z41" i="2" s="1"/>
  <c r="X41" i="2"/>
  <c r="Z64" i="2" l="1"/>
  <c r="Z53" i="2"/>
  <c r="Z61" i="6"/>
  <c r="Z76" i="6"/>
  <c r="Z78" i="5"/>
  <c r="Z63" i="5"/>
  <c r="Y95" i="6"/>
  <c r="S95" i="6"/>
  <c r="S94" i="6"/>
  <c r="Z94" i="6" s="1"/>
  <c r="Y93" i="6"/>
  <c r="S93" i="6"/>
  <c r="Z93" i="6" s="1"/>
  <c r="Y92" i="6"/>
  <c r="S92" i="6"/>
  <c r="Y91" i="6"/>
  <c r="S91" i="6"/>
  <c r="S90" i="6"/>
  <c r="Z90" i="6" s="1"/>
  <c r="S89" i="6"/>
  <c r="Z89" i="6" s="1"/>
  <c r="S88" i="6"/>
  <c r="Z88" i="6" s="1"/>
  <c r="Z92" i="6" l="1"/>
  <c r="Z95" i="6"/>
  <c r="Z91" i="6"/>
  <c r="S102" i="6"/>
  <c r="Z102" i="6" s="1"/>
  <c r="Z100" i="6"/>
  <c r="Z99" i="6"/>
  <c r="S79" i="2"/>
  <c r="Z79" i="2" s="1"/>
  <c r="S78" i="2"/>
  <c r="Z78" i="2" s="1"/>
  <c r="S77" i="2"/>
  <c r="Z77" i="2" s="1"/>
  <c r="Y118" i="5"/>
  <c r="S118" i="5"/>
  <c r="Y117" i="5"/>
  <c r="S117" i="5"/>
  <c r="Y116" i="5"/>
  <c r="S116" i="5"/>
  <c r="S115" i="5"/>
  <c r="Z115" i="5" s="1"/>
  <c r="Y114" i="5"/>
  <c r="S114" i="5"/>
  <c r="Z114" i="5" s="1"/>
  <c r="Y113" i="5"/>
  <c r="S113" i="5"/>
  <c r="Z113" i="5" s="1"/>
  <c r="Y112" i="5"/>
  <c r="S112" i="5"/>
  <c r="Z112" i="5" s="1"/>
  <c r="Y111" i="5"/>
  <c r="S111" i="5"/>
  <c r="Z111" i="5" s="1"/>
  <c r="Y110" i="5"/>
  <c r="S110" i="5"/>
  <c r="Y109" i="5"/>
  <c r="S109" i="5"/>
  <c r="Y108" i="5"/>
  <c r="S108" i="5"/>
  <c r="Z108" i="5" s="1"/>
  <c r="Y107" i="5"/>
  <c r="S107" i="5"/>
  <c r="Z107" i="5" s="1"/>
  <c r="Y106" i="5"/>
  <c r="S106" i="5"/>
  <c r="Z106" i="5" s="1"/>
  <c r="Y105" i="5"/>
  <c r="S105" i="5"/>
  <c r="Y104" i="5"/>
  <c r="S104" i="5"/>
  <c r="Y103" i="5"/>
  <c r="S103" i="5"/>
  <c r="Z103" i="5" s="1"/>
  <c r="S102" i="5"/>
  <c r="Z102" i="5" s="1"/>
  <c r="S101" i="5"/>
  <c r="Z101" i="5" s="1"/>
  <c r="S100" i="5"/>
  <c r="Z100" i="5" s="1"/>
  <c r="S99" i="5"/>
  <c r="Z99" i="5" s="1"/>
  <c r="S98" i="5"/>
  <c r="Z98" i="5" s="1"/>
  <c r="Y93" i="2"/>
  <c r="S93" i="2"/>
  <c r="S92" i="2"/>
  <c r="Z92" i="2" s="1"/>
  <c r="Y91" i="2"/>
  <c r="S91" i="2"/>
  <c r="Y90" i="2"/>
  <c r="S90" i="2"/>
  <c r="Z90" i="2" s="1"/>
  <c r="Y89" i="2"/>
  <c r="S89" i="2"/>
  <c r="Y88" i="2"/>
  <c r="S88" i="2"/>
  <c r="Y87" i="2"/>
  <c r="S87" i="2"/>
  <c r="Y86" i="2"/>
  <c r="S86" i="2"/>
  <c r="Z86" i="2" s="1"/>
  <c r="Y85" i="2"/>
  <c r="S85" i="2"/>
  <c r="Y84" i="2"/>
  <c r="S84" i="2"/>
  <c r="Z84" i="2" s="1"/>
  <c r="Y83" i="2"/>
  <c r="S83" i="2"/>
  <c r="Y82" i="2"/>
  <c r="S82" i="2"/>
  <c r="Y81" i="2"/>
  <c r="S81" i="2"/>
  <c r="S80" i="2"/>
  <c r="Z80" i="2" s="1"/>
  <c r="Z104" i="5" l="1"/>
  <c r="Z110" i="5"/>
  <c r="Z118" i="5"/>
  <c r="Z116" i="5"/>
  <c r="Z117" i="5"/>
  <c r="Z85" i="2"/>
  <c r="Z109" i="5"/>
  <c r="Z105" i="5"/>
  <c r="Z93" i="2"/>
  <c r="Z89" i="2"/>
  <c r="Z83" i="2"/>
  <c r="Z81" i="2"/>
  <c r="Z88" i="2"/>
  <c r="Z82" i="2"/>
  <c r="Z87" i="2"/>
  <c r="Z91" i="2"/>
</calcChain>
</file>

<file path=xl/sharedStrings.xml><?xml version="1.0" encoding="utf-8"?>
<sst xmlns="http://schemas.openxmlformats.org/spreadsheetml/2006/main" count="16210" uniqueCount="1559">
  <si>
    <t>GOVERNO DO ESTADO DE PERNAMBUCO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</si>
  <si>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</si>
  <si>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</si>
  <si>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</si>
  <si>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</si>
  <si>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</si>
  <si>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</si>
  <si>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UGC [3]</t>
  </si>
  <si>
    <t>UGE [4]</t>
  </si>
  <si>
    <t>NOME DO FAVORECIDO [5]</t>
  </si>
  <si>
    <t>MATRÍCULA [6]</t>
  </si>
  <si>
    <t>CARGO/FUNÇÃO [7]</t>
  </si>
  <si>
    <t>ORIGEM</t>
  </si>
  <si>
    <t>DESTINO</t>
  </si>
  <si>
    <t>INTEGRAIS</t>
  </si>
  <si>
    <t>PARCIAIS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</si>
  <si>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</si>
  <si>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</si>
  <si>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</si>
  <si>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</si>
  <si>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</si>
  <si>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</si>
  <si>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</si>
  <si>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</si>
  <si>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</si>
  <si>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</si>
  <si>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</si>
  <si>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</si>
  <si>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</si>
  <si>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</si>
  <si>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</si>
  <si>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</si>
  <si>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</si>
  <si>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</si>
  <si>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</si>
  <si>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</si>
  <si>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</si>
  <si>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</si>
  <si>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</si>
  <si>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</si>
  <si>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</si>
  <si>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</si>
  <si>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</si>
  <si>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</si>
  <si>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</si>
  <si>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</si>
  <si>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Categoria econômica</t>
  </si>
  <si>
    <t xml:space="preserve">Primeira classe </t>
  </si>
  <si>
    <t>Classe executiva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</si>
  <si>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</si>
  <si>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</si>
  <si>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</si>
  <si>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</si>
  <si>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</si>
  <si>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</si>
  <si>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</si>
  <si>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</si>
  <si>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</si>
  <si>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</si>
  <si>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</si>
  <si>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</si>
  <si>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</si>
  <si>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</si>
  <si>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</si>
  <si>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</si>
  <si>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</si>
  <si>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</si>
  <si>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</si>
  <si>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</si>
  <si>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</si>
  <si>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</si>
  <si>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ANEXO VII - MAPA DE DIÁRIAS E PASSAGENS (ITEM 10.2 DO ANEXO I, DA PORTARIA SCGE No 27/2022)</t>
  </si>
  <si>
    <t>SECRETARIA DA FAZENDA / SEFAZ-PE [1]</t>
  </si>
  <si>
    <t>RECIFE</t>
  </si>
  <si>
    <t>PE</t>
  </si>
  <si>
    <t>SEFAZ</t>
  </si>
  <si>
    <t>CARUARU</t>
  </si>
  <si>
    <t>SÃO CAETANO</t>
  </si>
  <si>
    <t>GARANHUNS</t>
  </si>
  <si>
    <t>GOATE/GERENTE - AFTE II</t>
  </si>
  <si>
    <t>SALGUEIRO</t>
  </si>
  <si>
    <t>ALEX ANDRADE SAMPAIO</t>
  </si>
  <si>
    <t>GOATE/AFTE II</t>
  </si>
  <si>
    <t>PETROLINA</t>
  </si>
  <si>
    <t>ARARIPINA</t>
  </si>
  <si>
    <t>viagem para Araripina, a serviço da Gerência do NAPA PETROLINA III RF.</t>
  </si>
  <si>
    <t xml:space="preserve">ANDRÉ ALEXEI LYRA CAMARA  </t>
  </si>
  <si>
    <t>GOATE/DIRETOR – AFTE II</t>
  </si>
  <si>
    <t>NAPA III RF</t>
  </si>
  <si>
    <t>FRANCISCO ENIO GONÇALVES LIMA</t>
  </si>
  <si>
    <t>MOTORISTA/SERVIDOR</t>
  </si>
  <si>
    <t>368.075-6</t>
  </si>
  <si>
    <t>180.235-5</t>
  </si>
  <si>
    <t>158.238-0</t>
  </si>
  <si>
    <t>180.235-4</t>
  </si>
  <si>
    <t>PEDRO EMANUEL GOMES BATISTA</t>
  </si>
  <si>
    <t>SALGUEIRO/PETROLANDIA</t>
  </si>
  <si>
    <t>AFTE</t>
  </si>
  <si>
    <t>MIGUEL ANGELO ALMEIDA FELICIANO</t>
  </si>
  <si>
    <t>187.903-0</t>
  </si>
  <si>
    <t>GOATE/ DIRETOR DA II RF</t>
  </si>
  <si>
    <t>DANIEL HENRIQUE PÍNHEIRO DE AQUINO</t>
  </si>
  <si>
    <t>187.696-1</t>
  </si>
  <si>
    <t>GOATE / GERENTE REGIONAL DA II RF</t>
  </si>
  <si>
    <t>ANTONIO JOSE DE OLIVEIRA</t>
  </si>
  <si>
    <t>363.180-0</t>
  </si>
  <si>
    <t>ADM /  MOTORISTA</t>
  </si>
  <si>
    <t xml:space="preserve">Transportar materiais de expediente DO ALMOXARIFADO Central para NAPA  da II RF </t>
  </si>
  <si>
    <t>EMANUEL PEDRO DA SILVA CAVALCANTI</t>
  </si>
  <si>
    <t>187.788-7</t>
  </si>
  <si>
    <t>GOATE/ AFTE II</t>
  </si>
  <si>
    <t>DILIGÊNCIAS FISCAIS</t>
  </si>
  <si>
    <t>GOATE/ GERENTE AFTE II</t>
  </si>
  <si>
    <t>DIEGO SANTOS FERREIRA</t>
  </si>
  <si>
    <t>370.947-7</t>
  </si>
  <si>
    <t>GOATE/ AFTE I</t>
  </si>
  <si>
    <t>JOÃO ANDRÉ FERREIRA DE FREITAS</t>
  </si>
  <si>
    <t>187.835-2</t>
  </si>
  <si>
    <t>GOATE / GERENTE DA GEAF2 EM EXERCÍCIO</t>
  </si>
  <si>
    <t>171.063-0</t>
  </si>
  <si>
    <t>ATIVIDADES NA ARE BELO JARDIM</t>
  </si>
  <si>
    <t>ARCOVERDE</t>
  </si>
  <si>
    <t>PEDRO DE LEMOS ARAUJO JUNIOR</t>
  </si>
  <si>
    <t>187.914-6</t>
  </si>
  <si>
    <t xml:space="preserve">PEDRO IVO RABELO FERREIRA JÚNIOR </t>
  </si>
  <si>
    <t>187.916-2</t>
  </si>
  <si>
    <t>169.919-9</t>
  </si>
  <si>
    <t>INTIMAÇÕES FISCAIS</t>
  </si>
  <si>
    <t>MARCONI GONÇALVES DA COSTA</t>
  </si>
  <si>
    <t>123.178-2</t>
  </si>
  <si>
    <t>AFTE II</t>
  </si>
  <si>
    <t>171.089-3</t>
  </si>
  <si>
    <t>187.827-1</t>
  </si>
  <si>
    <t>NAPA II RF</t>
  </si>
  <si>
    <t>GOIANA</t>
  </si>
  <si>
    <t>DOMICIO MARTINIANO DO CARMO JÚNIOR</t>
  </si>
  <si>
    <t>153.332-0</t>
  </si>
  <si>
    <t>GERENTE</t>
  </si>
  <si>
    <t>PLANTÃO NO POSTO FISCAL CONFORME ESCALA</t>
  </si>
  <si>
    <t>OUTROS</t>
  </si>
  <si>
    <t>GOIANA, SÃO CAETANO E XEXÉU</t>
  </si>
  <si>
    <t>JOÃO DE PAULA PINTO NETO</t>
  </si>
  <si>
    <t>ROBERVAL ALVES DE OLIVEIRA</t>
  </si>
  <si>
    <t>JOÃO ELIAS SOARES DA SILVA</t>
  </si>
  <si>
    <t xml:space="preserve">NELSON VALGUEIRO DE CARVALHO </t>
  </si>
  <si>
    <t>MADALENA MARIA MAIA ALMEIDA</t>
  </si>
  <si>
    <t>PAULO HENRIQUE ROCHA MACEDO RIBEIRO</t>
  </si>
  <si>
    <t>MARCELO CANDEIA SIMÕES</t>
  </si>
  <si>
    <t>VLADIMIR FIDEL DIAS TORRES</t>
  </si>
  <si>
    <t>ROBMAR DA SILVA BARROS</t>
  </si>
  <si>
    <t>MARCÍLIO DE OLIVEIRA BARBOSA</t>
  </si>
  <si>
    <t>RICARDO DANTAS DE SOUSA</t>
  </si>
  <si>
    <t>NOÉ OSÓRIO CARVALHO DE BARROS E LYRA</t>
  </si>
  <si>
    <t>LÚCIO LUIZ LOPES DE ALMEIDA</t>
  </si>
  <si>
    <t>AURINO SEVERO BATISTA</t>
  </si>
  <si>
    <t>AILTON TENÓRIO CAVALCANTI</t>
  </si>
  <si>
    <t>MOACIR FRANCISCO DA SILVA</t>
  </si>
  <si>
    <t>ÉDER DE ANDRADE COUTINHO</t>
  </si>
  <si>
    <t>JORGE JOSÉ FERNANDES</t>
  </si>
  <si>
    <t>KLÉBIO CANDEIA SOARES</t>
  </si>
  <si>
    <t>ADRIANO CANDEIA</t>
  </si>
  <si>
    <t>JOSÉ VICENTE DE PAULO ARAÚJO SOARES</t>
  </si>
  <si>
    <t>XEXÉU</t>
  </si>
  <si>
    <t>ALMÉRIO JACKSON PIRES DE CARVALHO</t>
  </si>
  <si>
    <t>GUSTAVO HENRIQUE DE SOUZA OGG</t>
  </si>
  <si>
    <t>ANTÔNIO GERALDO B. DE LIRA OLIVEIRA</t>
  </si>
  <si>
    <t>WALDSON LEOPOLDINO DE HOLANDA</t>
  </si>
  <si>
    <t>ENILDO MANOEL DA SILVA</t>
  </si>
  <si>
    <t>JOSÉ ADMILSON FAGUNDES DE OLIVEIRA</t>
  </si>
  <si>
    <t>SERGIO FERREIRA DA COSTA</t>
  </si>
  <si>
    <t>NAPA DFA</t>
  </si>
  <si>
    <t>ERIVALDO FERREIRA DA SILVA</t>
  </si>
  <si>
    <t>LUIS FILIPE CABRAL DE MELO</t>
  </si>
  <si>
    <t>JUSTINO ALVES BEZERRA JUNIOR</t>
  </si>
  <si>
    <t>CALOSMAN ALVES DE OLIVEIRA</t>
  </si>
  <si>
    <t xml:space="preserve">RECIFE/ RECIFE/ </t>
  </si>
  <si>
    <t>EUGENIO TORRES NETO</t>
  </si>
  <si>
    <t>187.790-9</t>
  </si>
  <si>
    <t>JULIO CESAR OLIVEIRA GOMES DE BARROS</t>
  </si>
  <si>
    <t>169.929-6</t>
  </si>
  <si>
    <t>GOATE / AFTE II</t>
  </si>
  <si>
    <t>BELO JARDIM</t>
  </si>
  <si>
    <t>GEORDE WALLACE LEITE DE OLIVEIRA E SOUZA</t>
  </si>
  <si>
    <t>187.807-7</t>
  </si>
  <si>
    <t>GOATE/  AFTE II</t>
  </si>
  <si>
    <t>REUNIÃO ORDINÁRIA</t>
  </si>
  <si>
    <t>NÃO TEVE PASSAGEM</t>
  </si>
  <si>
    <t>368.075-7</t>
  </si>
  <si>
    <t>viagem para Salgueiro, Ouricuri e Araripina, a serviço da Diretoria da III RF Petrolina.</t>
  </si>
  <si>
    <t>ARARIPINA, SALGUEIRO, OURICURI</t>
  </si>
  <si>
    <t>viagem a Recife, a serviço da Diretoria.</t>
  </si>
  <si>
    <t>Reunião Ordinária com a CAT</t>
  </si>
  <si>
    <t>TEVE PASSAGEM</t>
  </si>
  <si>
    <t>Visita a ARE Salgueiro</t>
  </si>
  <si>
    <t>Visita técnica com o NAPA para as ARES Salgueiro, Ouricuri e Araripina observando os relatórios da corregedoria</t>
  </si>
  <si>
    <t>OURICURI, ARARIPINA, SALGUEIRO</t>
  </si>
  <si>
    <t>MARIA DO SOCORRO DELMONDES BENTINHO TERTO</t>
  </si>
  <si>
    <t>292.593-1</t>
  </si>
  <si>
    <t>GERENTE/ NAPA DG III RF</t>
  </si>
  <si>
    <t>Visita técnica a serviço da Diretoria.</t>
  </si>
  <si>
    <t>446032-4</t>
  </si>
  <si>
    <t>ANAAF</t>
  </si>
  <si>
    <t>GIOVANI FEITOSA DE CARVALHO</t>
  </si>
  <si>
    <t>187.815-8</t>
  </si>
  <si>
    <t>DESLOCAMENTOS NA III RF - PETROLÂNDIA A SALGUEIRO; SALGUEIRO A PETROLINA</t>
  </si>
  <si>
    <t>187.815-9</t>
  </si>
  <si>
    <t>TRABALHO DE AÇÕES FISCAIS</t>
  </si>
  <si>
    <t>IPUBI; TRINDADE; ARARIPINA</t>
  </si>
  <si>
    <t>PETROLANDIA</t>
  </si>
  <si>
    <t>Visita a Are Petrolândia para análise do relatório da corregedoria.
Reunião com fiscos Bahia, Ceará e Piauí na cidade de Salgueiro sobre transportadoras, objetivos estratégicos para ações fiscais entre os estados</t>
  </si>
  <si>
    <t>Petrolândia/ salgueiro</t>
  </si>
  <si>
    <t>FRANCISCO JUVANIO ALENCAR CARVALHO</t>
  </si>
  <si>
    <t>186.669-9</t>
  </si>
  <si>
    <t>GOATE/AFTE II/ GERENTE</t>
  </si>
  <si>
    <t>Participação em reuniões com DRR III RF</t>
  </si>
  <si>
    <t>viagem para Recife, a serviço da Diretoria da III RF Petrolina.</t>
  </si>
  <si>
    <t>Reunião Ordinária com a CAT e reunião com DOE/LAUD</t>
  </si>
  <si>
    <t>Visita a ARE Salgueiro e ARE Petrolândia e reunião com a PGE de Arcoverde</t>
  </si>
  <si>
    <t>SALGUEIR, PETROLÂNDIA, ARCOVERDE</t>
  </si>
  <si>
    <t>Martinho Alves Cardoso Filho</t>
  </si>
  <si>
    <t>187902-2</t>
  </si>
  <si>
    <t>Reunião na ARE Ouricuri e Araripina.</t>
  </si>
  <si>
    <t>OURICURI, ARARIPINA</t>
  </si>
  <si>
    <t>187.978-1</t>
  </si>
  <si>
    <t>TRABALHO DE OPERAÇÕES FISCAIS</t>
  </si>
  <si>
    <t>IPUBI, TRINDADE</t>
  </si>
  <si>
    <t>BARTOLOMEU JOSE DA SILVA</t>
  </si>
  <si>
    <t>470246-8</t>
  </si>
  <si>
    <t>CAA-3</t>
  </si>
  <si>
    <t>Visita de monitoramento ao contrato C-SUAD 023/2023 na ARE  Afogados da Ingazaira/ Tratativas com a empresa distribuidora de água mineral conforme contrato C-SUAD 023/2024.</t>
  </si>
  <si>
    <t>AFOGADOS DA INGAZEIRA/ GARANHUNS</t>
  </si>
  <si>
    <t>14,20/01/2025</t>
  </si>
  <si>
    <t>EDIVALDO SILVESTRE GALINDO JUNIOR</t>
  </si>
  <si>
    <t xml:space="preserve">BELO JARDIM/ BELO JARDIM/ BELO JARDIM </t>
  </si>
  <si>
    <t>02,08,15/01/2025</t>
  </si>
  <si>
    <t xml:space="preserve">MANOEL CIRINEU DA SILVA </t>
  </si>
  <si>
    <t>187.867-0</t>
  </si>
  <si>
    <t xml:space="preserve">BELO JARDIM </t>
  </si>
  <si>
    <t xml:space="preserve">BELO JARDIM/  BELO JARDIM/ BELO JARDIM/ BELO JARDIM/ BELO JARDIM/ BELO JARDIM </t>
  </si>
  <si>
    <t>03,10,17,24,30,31/01/2025</t>
  </si>
  <si>
    <t>SÃO JOSÉ DO EGITO/ CARUARU/BEZERROS/ CARUARU/ RIACHO DAS ALMAS/CARUAURU</t>
  </si>
  <si>
    <t>14,20,21,23/01/2025</t>
  </si>
  <si>
    <t>GRAVATÁ/ GLÓRIA DE GOITÁ/ GRAVATÁ/ QUIPAPÁ/ FEIRA NOVA</t>
  </si>
  <si>
    <t>17,20,22,27,28/01/2025</t>
  </si>
  <si>
    <t>REUNIÃO PERÍCIA/ REUNIÃO ASSISTÊNCIA TECNIC PGE/ DILIGÊNCIAS</t>
  </si>
  <si>
    <t>02,06/01/2025</t>
  </si>
  <si>
    <t>GARANHUNS/ ARCOVERDE/ ÁGUAS BELAS</t>
  </si>
  <si>
    <t>15,22,29/01/2025</t>
  </si>
  <si>
    <t>DILIGÊNCIAS E FISCALIZAÇÕES FISCAIS</t>
  </si>
  <si>
    <t>ARCOVERDE/ SERTÂNIA/ BELO JARDIM/ SERRA TALHADA</t>
  </si>
  <si>
    <t>10,15,21,23/01/2025</t>
  </si>
  <si>
    <t xml:space="preserve">MARIA BETÂNIA GONÇALVES CORREIA </t>
  </si>
  <si>
    <t>184.949-2</t>
  </si>
  <si>
    <t>Diligência/ Auditoria Fiscal</t>
  </si>
  <si>
    <t>GRAVATÁ/ SANTA CRUZ DO CAPIBARIBE</t>
  </si>
  <si>
    <t>29,30/01/2025</t>
  </si>
  <si>
    <t xml:space="preserve">DILIGÊNCIA FISCAL </t>
  </si>
  <si>
    <t>GRAVATÁ/ GARANHUNS</t>
  </si>
  <si>
    <t>09,10/01/2025</t>
  </si>
  <si>
    <t>GARANHUNS/ BELO JARDIM/ CUPIRA/ SERRA TALHADA/ GARANHUNS/ GARANHUNS/ GRAVATÁ</t>
  </si>
  <si>
    <t>08,09,10,27,28,29,30/01/2025</t>
  </si>
  <si>
    <t>JOSÉ NILDIVAN PEREIRA DA SILVA</t>
  </si>
  <si>
    <t>370.968-0</t>
  </si>
  <si>
    <t>SANTA CRUZ DO CAPIBARIBE/ GARANHUNS/ BELO JARDIM/ SANTA CRUZ DO CAPIBARIBE</t>
  </si>
  <si>
    <t>14,16,17,21/01/2025</t>
  </si>
  <si>
    <t>GARANHUNS/ SANTA CRUZ DO CAPIBARIBE</t>
  </si>
  <si>
    <t>15,21/01/2025</t>
  </si>
  <si>
    <t xml:space="preserve">JOSÉ MÁRCIO DOS SANTOS </t>
  </si>
  <si>
    <t>184.924-7</t>
  </si>
  <si>
    <t>PEDRA/ GARANHUNS/ BOM CONSELHO/ GRAVATÁ</t>
  </si>
  <si>
    <t>07,12,19  e 26/02/2025</t>
  </si>
  <si>
    <t>GARANHUNS/ PESQUEIRA/ SERRA TALHADA/ BELO JARDIM</t>
  </si>
  <si>
    <t>13,14,20  e 24/02/2025</t>
  </si>
  <si>
    <t>GRAVATÁ/ GARANHUNS/ SERRA TALHADA/ CARUARU</t>
  </si>
  <si>
    <t>10,11 e 12/02/2025</t>
  </si>
  <si>
    <t>10,12 e 12/02/2025</t>
  </si>
  <si>
    <t>SANTA CRUZ DO CAPIBARIBE</t>
  </si>
  <si>
    <t>JAILTON JOSÉ  BEZERRA</t>
  </si>
  <si>
    <t>SERRA TALHADA</t>
  </si>
  <si>
    <t xml:space="preserve">CARUARU </t>
  </si>
  <si>
    <t>RONNIE KLAY ROQUE DE LIMA</t>
  </si>
  <si>
    <t>REUNIÃO MENSAL COM A DIRETORIA II DG/ DIRETORIA DG II REGIÃO FISCAL</t>
  </si>
  <si>
    <t>Reunião CAT / Reunião CAT/ Inspeção ARE Belo Jardim/ Inspeção ARE Garanhuns</t>
  </si>
  <si>
    <t>RECIFE/ RECIFE/ BELO JARDIM/ GARANHUNS</t>
  </si>
  <si>
    <t>03,17,19 e 26/02/2025</t>
  </si>
  <si>
    <t>Visita técnica ARE Surubim/ DPC Recife/ Visita Técnica ARE Santa Cruz do Capibaribe/ Visita técnica ARE Garanhuns/ Visita técnica ARE Afogados da Ingazeira/ Visita técnica ARE Belo Jardim</t>
  </si>
  <si>
    <t>SURUBIM/ RECIFE/ SANATA CRUZ DO CAPIBARIBE/ GARANHUNS/ AFOGADOS DA INAGAZEIRA/ BELO JARDIM</t>
  </si>
  <si>
    <t>03,10,12,20,21 e 27/02/2025</t>
  </si>
  <si>
    <t>AIRTON CESAR TAVARES DE SOUZA</t>
  </si>
  <si>
    <t>446.039-1</t>
  </si>
  <si>
    <t>Levantamento de materiais nas unidades da II RF solicitado pela diretoria de engenharia.</t>
  </si>
  <si>
    <t>SANTA CRUZ DO CAPIBARIBE/ SURUBIM/ AFOGADOS DA INGAZEIRA/ SERRA TALHADA/ BELO JARDIM/ ARCOVERDE/ GARANHUNS</t>
  </si>
  <si>
    <t>03,04 e 06/02/2025</t>
  </si>
  <si>
    <t>SANTA CRUZ DO CAPIBARIBE/ SURUBIM/ BELO JARDIM/ SANTA CRUZ DO CAPIBARIBE/ SANTA CRUZ DO CABPIBARIBE/ GARANHUNS/ GARANHUNS/ BELO JARDIM</t>
  </si>
  <si>
    <t>03,05,10,12,19,20 e 27/02/2025</t>
  </si>
  <si>
    <t xml:space="preserve">                                   </t>
  </si>
  <si>
    <t xml:space="preserve">BELO JARDIM/ BELO JARDIM/ BELO JARDIM/ BELO JARDIM/ BELO JARDIM </t>
  </si>
  <si>
    <t>06,12,17,20 e 26/02/2025</t>
  </si>
  <si>
    <t xml:space="preserve">BELO JARDIM/  BELO JARDIM/  </t>
  </si>
  <si>
    <t>21 e 28/02/2025</t>
  </si>
  <si>
    <t>GRAVATÁ/ GRAVATÁ/ JUREMA/ POMBOS/ GRAVATÁ/ BONITO/ GLOÓRIA DE GOITÁ/ GLÓRIA DE GOITÁ</t>
  </si>
  <si>
    <t>03,05,06,10,17,18,21  e 25/02/2025</t>
  </si>
  <si>
    <t>FISCALIZAÇÕES</t>
  </si>
  <si>
    <t>POMBOS/ BONITO</t>
  </si>
  <si>
    <t>07 e 14/02/2025</t>
  </si>
  <si>
    <t>INTIMAÇÃO FISCAL</t>
  </si>
  <si>
    <t>SÃO JOSÉ DO EGITO</t>
  </si>
  <si>
    <t>INACIO MARCILIO DOS SANTOS ORIÁ</t>
  </si>
  <si>
    <t xml:space="preserve">INTIMAÇÃO  FISCAL </t>
  </si>
  <si>
    <t>GRAVATÁ</t>
  </si>
  <si>
    <t>Inspeção ARE Surubim; Reunião na CAT no Recife; Inspeção ARE Garanhuns; Inspeção ARE Arcoverde; Inspeça ARE Afogados.</t>
  </si>
  <si>
    <t>SURUBIM/ RECIFE/ GARANHUNS/ ARCOVERDE/ AFOGADOS</t>
  </si>
  <si>
    <t>03,06,10,15,30/01/2025</t>
  </si>
  <si>
    <t>Tratativas com a empresa distribuidora de água mineral conforme contrato C-SUAD 023/2024.</t>
  </si>
  <si>
    <t>RECIFE/ SERRA TALHADA/ AFOGADOS DA INGAZEIRA/ ARCOVERDE/ ARCOVERDE/ GARANHUNS/ GARANHUNS/ RECIFE/ ARCOVERDE/ GARANHUNS/ ARCOVERDE/ SANTA CRUZ DO CAPIBARIBE/ AFOGADOS DA INGAZEIRA</t>
  </si>
  <si>
    <t>02,08,09,10,13,15,16,22,23,28,30/01/2025</t>
  </si>
  <si>
    <t>Viagem a Salgueiro, a serviço da Diretoria</t>
  </si>
  <si>
    <r>
      <rPr>
        <sz val="11"/>
        <color rgb="FFC9211E"/>
        <rFont val="Arial"/>
        <family val="2"/>
        <charset val="1"/>
      </rPr>
      <t xml:space="preserve"> </t>
    </r>
    <r>
      <rPr>
        <sz val="11"/>
        <color rgb="FF000000"/>
        <rFont val="Arial"/>
        <family val="2"/>
        <charset val="1"/>
      </rPr>
      <t>JOSÉ JAILSON SANTOS RODRIGUES</t>
    </r>
  </si>
  <si>
    <t>187.706-2</t>
  </si>
  <si>
    <t>GERENTE ARE PETROLINA</t>
  </si>
  <si>
    <t>Reunião com a PRF</t>
  </si>
  <si>
    <t xml:space="preserve"> SALGUEIRO</t>
  </si>
  <si>
    <r>
      <rPr>
        <sz val="11"/>
        <color rgb="FF000000"/>
        <rFont val="Arial"/>
        <family val="2"/>
        <charset val="1"/>
      </rPr>
      <t>MARTINHO ALVES CARDOSO FILHO</t>
    </r>
    <r>
      <rPr>
        <sz val="11"/>
        <color rgb="FFC9211E"/>
        <rFont val="Arial"/>
        <family val="2"/>
        <charset val="1"/>
      </rPr>
      <t xml:space="preserve"> </t>
    </r>
  </si>
  <si>
    <t>187.902-2</t>
  </si>
  <si>
    <t>GERENTE/  GEAF 2 III RF</t>
  </si>
  <si>
    <t>FERNANDO ROBÉRIO PASSOS TEIXEIRA</t>
  </si>
  <si>
    <t>169.927-0</t>
  </si>
  <si>
    <t>Diligência em Santa Cruz</t>
  </si>
  <si>
    <t>OURICURI</t>
  </si>
  <si>
    <t>SANTA CRUZ</t>
  </si>
  <si>
    <t xml:space="preserve"> RICARDO MARQUES DE AZEVEDO</t>
  </si>
  <si>
    <t>SALGUEIRO/ S.J DO BELMONTE</t>
  </si>
  <si>
    <t>TRINDADE/ARARIPINA</t>
  </si>
  <si>
    <t>Reunião CAT em Recife/ Reunião CPCAF em Recife/ Reunião CAT em Recife</t>
  </si>
  <si>
    <t>RECIFE/ RECIFE/ RECIFE</t>
  </si>
  <si>
    <t>03,12 e 24/03/2025</t>
  </si>
  <si>
    <t>ARCOVERDE/ ARCOVERDE/ SERRA TALHADA/ BELO JARDIM/ AFOGADOS DA INGAZEIRA/ SANTA CRUZ DO CAPIBARIBE</t>
  </si>
  <si>
    <t>10,11,13,19,20  e 24/03/2025</t>
  </si>
  <si>
    <t>Assunto Administrativo</t>
  </si>
  <si>
    <t>14 e 21/03/2025</t>
  </si>
  <si>
    <t>SANTA CRUZ DO CAPIBARIBE/ BOM CONSELHO/ IATI/ LAJEDO/ GARANHUNS/ GRAVATÁ</t>
  </si>
  <si>
    <t>11,25,26,27,28 e 31/03/2025</t>
  </si>
  <si>
    <t>DILIGÊNCIA PERÍCIA JUDICIAL/ FISCALIZAÇÕES</t>
  </si>
  <si>
    <t>12,24 e 31/03/2025</t>
  </si>
  <si>
    <t>GARANHUNS/ GRAVATÉ</t>
  </si>
  <si>
    <t>26  e 27/03/2025</t>
  </si>
  <si>
    <t>BELO JARDIM/ GARANHUNS/ GRAVATÁ</t>
  </si>
  <si>
    <t>12,13 e 21/03/2025</t>
  </si>
  <si>
    <t>DIÁRIAS REFERENTES AO MÊS DE JANEIRO/2025</t>
  </si>
  <si>
    <t xml:space="preserve"> DIÁRIAS EXECUTADAS SEM A NECESSIDADE DE EMISSÃO DE PASSAGENS</t>
  </si>
  <si>
    <t>MARCILIO CHAVES DE MIRANDA</t>
  </si>
  <si>
    <t>WILTON CARLOS DE ALBUQUERQUE MENDES</t>
  </si>
  <si>
    <t>JOSE MARQUES DE SANTANA</t>
  </si>
  <si>
    <t>FRANCISCO DE ASSIS MANIÇOBA DE ALMEIDA</t>
  </si>
  <si>
    <t>FRACISCO SAMPAIO NOVAES</t>
  </si>
  <si>
    <t>WALTER GERALDO NASCIMENTO CORREIA DE AMORIM</t>
  </si>
  <si>
    <t xml:space="preserve">MURILO ALVES DE OLIVEIRA </t>
  </si>
  <si>
    <t>MARCELINO CARNEIRO DE OLIVEIRA</t>
  </si>
  <si>
    <t>MARDEN MOUTINHO DE OLIVEIRA SILVA</t>
  </si>
  <si>
    <t>WASHINGTON BONFIM DA SILVA</t>
  </si>
  <si>
    <t>FLAVIO ROBERTO DA SILVA</t>
  </si>
  <si>
    <t>JENNER DE MELO B DE ALBUQUERQUE</t>
  </si>
  <si>
    <t xml:space="preserve">PAULO ROBERTO PEIXOTO GERBASE </t>
  </si>
  <si>
    <t>DIÁRIAS REFERENTES AO MÊS DE FEVEREIRO/2025</t>
  </si>
  <si>
    <t>DAYSE MARIA DE ARAÚJO PRESTELO</t>
  </si>
  <si>
    <t>CLÓVIS CAVALCANTE PEREIRA</t>
  </si>
  <si>
    <t>DIARIAS REFERENTES AO MÊS DE NOVEMBRO/2024 - DEA</t>
  </si>
  <si>
    <t>SUAPE</t>
  </si>
  <si>
    <t>DIARIAS REFERENTES AO MÊS DE DEZEMBRO/2024 - DEA</t>
  </si>
  <si>
    <t>DIÁRIAS REFERENTES AO MÊS DE MARÇO/2025</t>
  </si>
  <si>
    <t>JOSE ROMERO FERREIRA DA SILVA</t>
  </si>
  <si>
    <t>ATUALIZADO EM 14/04/2025</t>
  </si>
  <si>
    <t>ATUALIZADO EM 14/03/2025</t>
  </si>
  <si>
    <t>ATUALIZADO EM 14/02/2025</t>
  </si>
  <si>
    <t xml:space="preserve">SEFAZ </t>
  </si>
  <si>
    <t>WILSON JOSÉ DE PAULA</t>
  </si>
  <si>
    <t>976.241-8</t>
  </si>
  <si>
    <t>Secretário - SEFAZ</t>
  </si>
  <si>
    <t xml:space="preserve">PARTICIPAÇÃO DA ABERTURA DO 28º TORNEIO LEITEIRO </t>
  </si>
  <si>
    <t>PEDRA</t>
  </si>
  <si>
    <t>EDINALDO PEREIRA PAIVA</t>
  </si>
  <si>
    <t>376.837-6</t>
  </si>
  <si>
    <t>NÃO GOATE</t>
  </si>
  <si>
    <t>VISITA TÉCNICA</t>
  </si>
  <si>
    <t>SERVIÇO</t>
  </si>
  <si>
    <t>EDSON SABINO DOS SANTOS</t>
  </si>
  <si>
    <t>363.192-3</t>
  </si>
  <si>
    <t>SUPERVISÃO E ACOMPANHAMENTO DE PROJETOS E SERVIÇOS DE INFRAESTRUTURA ELÉTRICA E/OU LÓGICA NAS UNIDADES FAZENDÁRIAS.</t>
  </si>
  <si>
    <t>CARUARU/ BELO JARDIM / ARCOVERDE E SERRA TALHADA</t>
  </si>
  <si>
    <t>STEPHANIE CHRISTINI GOMES PEREIRA</t>
  </si>
  <si>
    <t>364.953-9</t>
  </si>
  <si>
    <t>GOATE</t>
  </si>
  <si>
    <t>PARTICIPAR DA SOLENIDADE DE POSSE DO NOVO PRESIDENTE DO COMSEFAZ E DA 42ª REUNIÃO EXTRAORDINÁRIA DO COMSEFAZ.</t>
  </si>
  <si>
    <t xml:space="preserve">DF </t>
  </si>
  <si>
    <t>BRASÍLIA</t>
  </si>
  <si>
    <t>JUDAH LEVI SANTOS  DE ABREU</t>
  </si>
  <si>
    <t>446.065-0</t>
  </si>
  <si>
    <t>VERIFICAR DISPONIBILIDADE E O PREÇO DE GALPÕES NO ENTORNO DA DRF II</t>
  </si>
  <si>
    <t xml:space="preserve">PE </t>
  </si>
  <si>
    <t xml:space="preserve">XÉXEU / SÃO CAETANO  </t>
  </si>
  <si>
    <t>ANTÔNIO ALEXANDRE DA SILVA JÚNIOR</t>
  </si>
  <si>
    <t>184.936-0</t>
  </si>
  <si>
    <t>PARTICIPAÇÃO DA REUNIÃO DO GT26 - BENEFÍCIOS FISCAIS.</t>
  </si>
  <si>
    <t>REUNIÃO</t>
  </si>
  <si>
    <t>ROBSON HOLANDA SOARES</t>
  </si>
  <si>
    <t>108.446-1</t>
  </si>
  <si>
    <t>PARTICIPAR DA REUNIÃO REFENTE AO GT-60 DIMP.</t>
  </si>
  <si>
    <t>SC</t>
  </si>
  <si>
    <t>FLORIANÓPOLIS</t>
  </si>
  <si>
    <t>MAURO EMÍLIO DE BARROS BELLEI</t>
  </si>
  <si>
    <t>188.033-0</t>
  </si>
  <si>
    <t xml:space="preserve">PARTICIPAR DE REUNIÃO ORDINÁRIA GT54  (COMÉRCIO EXTERIOR) DO CONFAZ </t>
  </si>
  <si>
    <t>LAÉRCIO VALADÃO PERDIGÃO</t>
  </si>
  <si>
    <t>186.684-2</t>
  </si>
  <si>
    <t>REPRESENTAR PERNAMBUCO NA REUNIÃO DO GT 06 DA COTEPE, QUE DISCUTE SOBRE DOCUMENTOS FISCAIS E DOCUMENTOS DE INFORMAÇÃO ECONÔMICO-FISCAIS (AJUSTE SINIEF).</t>
  </si>
  <si>
    <t>DOMÍCIO MARTINIANO DO CARMO JÚNIOR</t>
  </si>
  <si>
    <t>REUNIÃO PRESENCIAL DAS EQUIPES TÉCNICAS DAS SECRETARIAS DE FAZENDA DO NORDESTE</t>
  </si>
  <si>
    <t>RN</t>
  </si>
  <si>
    <t xml:space="preserve">NATAL  </t>
  </si>
  <si>
    <t>370.969-8</t>
  </si>
  <si>
    <t>ARE GARANHUNS VERIFICAR A FACHADA DO IMÓVEL. IR AO CARTÓRIO DE GARANHUNS E DE SURUBIM VERIFICAR O STATUS DA REGULARIZAÇÃO IMOBILIÁRIA.</t>
  </si>
  <si>
    <t xml:space="preserve">GARANHUNS / SURUBIM </t>
  </si>
  <si>
    <t>CARLOS ALBERTO DE MIRANDA MEDEIROS</t>
  </si>
  <si>
    <t>186.643-5</t>
  </si>
  <si>
    <t>PARTICIPAR DA 81ª REUNIÃO ORDINÁRIA DO CONSELHO NACIONAL DOS DIRIGENTES DE REGIMES PRÓPRIOS DE PREVIDÊNCIA SOCIAL - CONAPREV</t>
  </si>
  <si>
    <t>BA</t>
  </si>
  <si>
    <t>SALVADOR</t>
  </si>
  <si>
    <t>SÓCRATES VIEIRA DONATO</t>
  </si>
  <si>
    <t>178.042-5</t>
  </si>
  <si>
    <t>PARTICIPAR DA 78ª EDIÇÃO DO ENCAT</t>
  </si>
  <si>
    <t>PI</t>
  </si>
  <si>
    <t xml:space="preserve">TERESINA </t>
  </si>
  <si>
    <t>REUNIÃO REFERENTE AO 78º ENCONTRO NACIONAL DE COORDENADORES E ADMINISTRADORES TRIBUTÁRIOS ESTADUAIS (ENCAT).</t>
  </si>
  <si>
    <t>RAPHAELLA FERNANDA DE MELO ALMEIDA SALGADO</t>
  </si>
  <si>
    <t>370.960-4</t>
  </si>
  <si>
    <t>REINALDO MIRANDA DA SILVA</t>
  </si>
  <si>
    <t>187.918-7</t>
  </si>
  <si>
    <t>ARTUR DELGADO DE SOUZA</t>
  </si>
  <si>
    <t>370.920-5</t>
  </si>
  <si>
    <t>PARTICIPAÇÃO NA 199ª REUNIÃO COTEPE</t>
  </si>
  <si>
    <t>SUPERVISÃO E ACOMPANHAMENTO DE PROJETOS E SERVIÇOS DE INFRAESTRUTURA ELÉTRICA E/OU LÓGICA NAS UNIDADES FAZENDÁRIAS E SUBSTITUIÇÃO DE NOBREAK NA ARE PETROLINA.</t>
  </si>
  <si>
    <t xml:space="preserve">PETROLÂNDIA E PETROLINA </t>
  </si>
  <si>
    <t>VERIFICAR A SITUAÇÃO DO REPARO NA ARE ARCOVERDE</t>
  </si>
  <si>
    <t>PROFISCO</t>
  </si>
  <si>
    <t>JAYRO JANUÁRIO DOS SANTOS NETO</t>
  </si>
  <si>
    <t>363.207-5</t>
  </si>
  <si>
    <t>GERENTE  DE INOVAÇÃO E INTEGRAÇÃO</t>
  </si>
  <si>
    <t>PARTICIPAR DA XXX SEMANA CONTÁBIL E FISCAL PARA ESTADOS E MUNICÍPIOS - SECOFEM</t>
  </si>
  <si>
    <t>SP</t>
  </si>
  <si>
    <t>SÃO PAULO</t>
  </si>
  <si>
    <t>EDUARDO PONTES ASSUNCAO</t>
  </si>
  <si>
    <t>GOATE / AFTE</t>
  </si>
  <si>
    <t xml:space="preserve">Trabalhos de Operações Fiscais </t>
  </si>
  <si>
    <t>DIÁRIA SEM PASSAGEM</t>
  </si>
  <si>
    <t>GIULIANO HARTMANN DRECHSLER</t>
  </si>
  <si>
    <t>GUSTAVO FERREIRA DE ARAUJO PEREIRA</t>
  </si>
  <si>
    <t>JOAO CARLOS BATISTA PINTO</t>
  </si>
  <si>
    <t>JOSE CARLOS AUTO DE ALENCAR</t>
  </si>
  <si>
    <t>LUCIANO CESAR DE CARVALHO</t>
  </si>
  <si>
    <t>LUIZ BARBOSA DE ABREU</t>
  </si>
  <si>
    <t>PAULO AUTO FAEIRSTEIN</t>
  </si>
  <si>
    <t>ALEXANDRE ARRAES</t>
  </si>
  <si>
    <t>187.734-8</t>
  </si>
  <si>
    <t>-</t>
  </si>
  <si>
    <t>SERRA TALHADA, AFOGADOS DE INGAZEIRA, SÃO JOSE DO EGITO, ARCOVERDE</t>
  </si>
  <si>
    <t>EDUARDO HENRIQUE LUNA DE HOLANDA</t>
  </si>
  <si>
    <t>167.556-7</t>
  </si>
  <si>
    <t>SERRA TALHADA, CUSTÓDIA, ARCOVERDE</t>
  </si>
  <si>
    <t>HAROLDO FERRAZ</t>
  </si>
  <si>
    <t>187.819-0</t>
  </si>
  <si>
    <t>SERRA TALHADA, ITAPETIM, TUPARETAMA, ARCOVERDE</t>
  </si>
  <si>
    <t>RICARDO RALINO DE SOUZA</t>
  </si>
  <si>
    <t>152.347-3</t>
  </si>
  <si>
    <t>EDMILSON FERREIRA DA SILVA </t>
  </si>
  <si>
    <t>187.781-0</t>
  </si>
  <si>
    <t xml:space="preserve">JEANNIE ANDREA SILVA DE MENEZES </t>
  </si>
  <si>
    <t>187.831-0</t>
  </si>
  <si>
    <t>CHÃ DE ALEGRIA, FEIRA NOVA</t>
  </si>
  <si>
    <t>FERNANDO DE CASTILHOS CALSAVARA</t>
  </si>
  <si>
    <t>186.662-1</t>
  </si>
  <si>
    <t>AUGUSTO JOSÉ COELHO TEIXEIRA PINTO</t>
  </si>
  <si>
    <t>187.759-3</t>
  </si>
  <si>
    <t>ROMARCO BRUNO SOUZA SILVA</t>
  </si>
  <si>
    <t>186.711-3</t>
  </si>
  <si>
    <t>SANTA CRUZ DO CAPIBARIBE, CARUARU</t>
  </si>
  <si>
    <t>13/0312025</t>
  </si>
  <si>
    <t>186.711-4</t>
  </si>
  <si>
    <t>ARCOVERDE, PEDRA, BELO JARDIM, CARUARU</t>
  </si>
  <si>
    <t>EDUARDO PONTES ASSUNÇÃO</t>
  </si>
  <si>
    <t>171.966-1</t>
  </si>
  <si>
    <t>GRAVATÁ, CARUARU, BELO JARDIM</t>
  </si>
  <si>
    <t>187.837-4</t>
  </si>
  <si>
    <t>GRAVATÁ, CARUARU</t>
  </si>
  <si>
    <t>187.817-4</t>
  </si>
  <si>
    <t>ARCOVERDE, PEDRA, CARUARU</t>
  </si>
  <si>
    <t>JOÃO CARLOS BATISTA PINTO</t>
  </si>
  <si>
    <t>187.837-9</t>
  </si>
  <si>
    <t>RODRIGO TORRES GALINDO</t>
  </si>
  <si>
    <t>187.926-0</t>
  </si>
  <si>
    <t>DANIEL MELO DO CARMO</t>
  </si>
  <si>
    <t>171.983-1</t>
  </si>
  <si>
    <t>169.947-4</t>
  </si>
  <si>
    <t>RILSON SIQUEIRA DE ASSUUNÇÃO</t>
  </si>
  <si>
    <t>171.996-3</t>
  </si>
  <si>
    <t>JOSÉ CARLOS AUTO DE ALENCAR</t>
  </si>
  <si>
    <t>169.998-9</t>
  </si>
  <si>
    <t>PEDRO CARLOS LEIMIG DE A. NASCIMENTO</t>
  </si>
  <si>
    <t>186.707-5</t>
  </si>
  <si>
    <t>NAPA DOE</t>
  </si>
  <si>
    <t>GARANHUNS, IATI, INAJA, BREJÃO, CARUARU, ÁGUAS BELAS</t>
  </si>
  <si>
    <t>ITAPETIM, TUPARETAMA, ARCOVERDE, CARUARU</t>
  </si>
  <si>
    <t>CARUARU, CAMOCIM DE SÃO FÉLIX, BONITO</t>
  </si>
  <si>
    <t>BUENOS AIRES, VITÓRIA DE SANTO ANTÃO, GARANHUNS, VENTUROSA, PEDRA, CARUARU, BREJO DA MADRE DE DEUS, CACHOEIRINHA, PASSIRA</t>
  </si>
  <si>
    <t>ANDERSON DE ALENCAR FREIRE</t>
  </si>
  <si>
    <t>171.091-5</t>
  </si>
  <si>
    <t>SÃO BENTO DO UNA, GARANHUNS, LAJEDO, CACHOEIRINHA, SANHARÓ</t>
  </si>
  <si>
    <t>BUENOS AIRES, SÃO BENTO DO UNA, GARANHUNS, VENTUROSA, PEDRA, CARUARU, BREJO DA MADRE DE DEUS, CACHOEIRINHA, PASSIRA</t>
  </si>
  <si>
    <t>JOSÉ ROBERTO OLIVEIRA LETE</t>
  </si>
  <si>
    <t>187.851-4</t>
  </si>
  <si>
    <t>IPOJUCA, PALMARES</t>
  </si>
  <si>
    <t>10/02/2025 a 10/02/2025</t>
  </si>
  <si>
    <t>11/02/2025 a 11/02/2025</t>
  </si>
  <si>
    <t>ADALBERTO FARIAS CABRAL FILHO</t>
  </si>
  <si>
    <t>186.622-2</t>
  </si>
  <si>
    <t>CARUARU, VITÓRIA DE SANTO ANTÃO E TORITAMA</t>
  </si>
  <si>
    <t>ADRIANO ANTONIO BARBOSA AGOSTINHO</t>
  </si>
  <si>
    <t>171.095-8</t>
  </si>
  <si>
    <t>CUPIRA, SANTA CRUZ DO CAPIBARIBE, CARUARU</t>
  </si>
  <si>
    <t>ALBERTO ALVES DE FRANCA SOBRINHO</t>
  </si>
  <si>
    <t>186.629-0</t>
  </si>
  <si>
    <t>GOIANA, TIMBAUBA</t>
  </si>
  <si>
    <t>ALEXANDRE MACIEL LINS DE ALBUQUERQUE</t>
  </si>
  <si>
    <t>171.954-8</t>
  </si>
  <si>
    <t>CLÁUDIO ROBERTO VIEIRA BARBOSA</t>
  </si>
  <si>
    <t>172.011-2</t>
  </si>
  <si>
    <t>CONDADO, NAZARÉ DA MATA, CUPIRA E CAMOCIM DE SÃO FELIX</t>
  </si>
  <si>
    <t>ERALDO ILDEFONSO E SILVA</t>
  </si>
  <si>
    <t>171.092-3</t>
  </si>
  <si>
    <t>FRANCISCO ANTONIO DA CUNHA PEDROSA</t>
  </si>
  <si>
    <t>187.802-6</t>
  </si>
  <si>
    <t>GUSTAVO ARAÚJO DE OLIVEIRA</t>
  </si>
  <si>
    <t>180.238-0</t>
  </si>
  <si>
    <t>PAUDALHO E BUENOS AIRES</t>
  </si>
  <si>
    <t>JOSE JULIO DE BARROS</t>
  </si>
  <si>
    <t>187.846-8</t>
  </si>
  <si>
    <t>SANTA CRUZ DO CAPIBARIBE, TAQUARITINGA DO NORTE E SURUBIM</t>
  </si>
  <si>
    <t>CONDADO, NAZARÉ DA MATA, CUPIRA E CAMOCIM DESÃO FELIX</t>
  </si>
  <si>
    <t>VALDOMIRO DE ANDRADE CANDÉAS</t>
  </si>
  <si>
    <t>186.725-3</t>
  </si>
  <si>
    <t>ALEXANDRE CAMINHA DE OLIVEIRA</t>
  </si>
  <si>
    <t>187.735-6</t>
  </si>
  <si>
    <t>JOSÉ ROBERTO OLIVEIRA LEITE</t>
  </si>
  <si>
    <t>VITORIA DE SANTO ANTÃO</t>
  </si>
  <si>
    <t>DOMINGOS FERREIRA SOARES</t>
  </si>
  <si>
    <t>178.055-7</t>
  </si>
  <si>
    <t>ESCADA</t>
  </si>
  <si>
    <t>178.055-8</t>
  </si>
  <si>
    <t>LUCIANO CÉSAR DE CARVALHO</t>
  </si>
  <si>
    <t>187.862-0</t>
  </si>
  <si>
    <t>SANTA CRUZ DO CAPIBARIBE, TAMANDARÉ, SÃO JOSÉ DA COROA GRANDE</t>
  </si>
  <si>
    <t>CARUARU, SANTA CRUZ DO CAPIBARIBE, CUPIRA</t>
  </si>
  <si>
    <t>04/02/2025 E 10/02/2025</t>
  </si>
  <si>
    <t>04/02/2025 E 12/02/2025</t>
  </si>
  <si>
    <t>DILSON MACEDO TABOSA</t>
  </si>
  <si>
    <t>171.173-3</t>
  </si>
  <si>
    <t>171.094-0</t>
  </si>
  <si>
    <t>MARCOS JOSÉ RAMOS DE ANDRADE</t>
  </si>
  <si>
    <t>178.050-6</t>
  </si>
  <si>
    <t>TORITAMA, SANTA CRUZ DO CAPIBARIBE</t>
  </si>
  <si>
    <t>ROMERO PELLEGRINO DE AZEVEDO</t>
  </si>
  <si>
    <t>187.927-8</t>
  </si>
  <si>
    <t>BUENOS AIRES, PAUDALHO E VITÓRIA DE SANTO ANTÃO</t>
  </si>
  <si>
    <t>Trabalhos de Operações Fiscais</t>
  </si>
  <si>
    <t>CARUARU, VERTENTES, SERRA TALHADA, SANTA CRUZ DA BAIXA VERDE, OURICURI, SÃO JOSÉ DO BELMONTE</t>
  </si>
  <si>
    <t>CARUARU, TORITAMA, SERRA TALHADA, CABROBÓ</t>
  </si>
  <si>
    <t>SERRA TALHADA, CABROBÓ, AFOGADOS DA INGAZEIRA, SERRA TALHADA, CABROBRÓ</t>
  </si>
  <si>
    <t>CARUARU, CUPIRA, SERRA TELHADA, SANTA CRUZ DA BAIXA VERDE</t>
  </si>
  <si>
    <t>CARUARU, TORITAMA, SERRA TALHADA, OURICURI, SÃO JOSÉ DO BELMONTE</t>
  </si>
  <si>
    <t>BARREIROS, GOIANA, CARUARU</t>
  </si>
  <si>
    <t>20/03/2025 e 26/03/2025</t>
  </si>
  <si>
    <t>20/03/2025 e 27/03/2025</t>
  </si>
  <si>
    <t>GOIANA, ITAMBÉ, CARUARU</t>
  </si>
  <si>
    <t>20/03/2025 e 26/03/2026</t>
  </si>
  <si>
    <t>20/03/2025 e 27/03/2026</t>
  </si>
  <si>
    <t>BARREIROS, CARUARU</t>
  </si>
  <si>
    <t>20/03/2025 e 26/03/2027</t>
  </si>
  <si>
    <t>20/03/2025 e 27/03/2027</t>
  </si>
  <si>
    <t>20/03/2025 e 26/03/2028</t>
  </si>
  <si>
    <t>20/03/2025 e 27/03/2028</t>
  </si>
  <si>
    <t>TIMBAÚBA, LIMOEIRO E LAGOA DO ITAENGA</t>
  </si>
  <si>
    <t>VITÓRIA DE SANTO ANTÃO, SANTA CRUZ DO CAPIBARIBE, CARUARU, BELO JARDIM</t>
  </si>
  <si>
    <t>171,095-8</t>
  </si>
  <si>
    <t>ITAMBÉ, GOIANA, CARUARU</t>
  </si>
  <si>
    <t>VITÓRIA DE SANTO ANTÃO</t>
  </si>
  <si>
    <t>JOÃO BOSCO BARROS DE CARVALHO</t>
  </si>
  <si>
    <t>187.836-0</t>
  </si>
  <si>
    <t>187,846-8</t>
  </si>
  <si>
    <t>CAMOCIM DE SÃO FÉLIX, CACHOEIRINHA, CARUARU</t>
  </si>
  <si>
    <t>CARUARU, SANTA CRUZ DO CAPIBARIBE</t>
  </si>
  <si>
    <t>VITÓRIA DE SANTO ANTÃO, SANTA CRUZ DO CAPIBARIBE, CARUARU</t>
  </si>
  <si>
    <t>FREI MIGUELINHO, CARUARU</t>
  </si>
  <si>
    <t>CARUARU E SANTA CRUZ DO CAPIBARIBE</t>
  </si>
  <si>
    <t>REUNIÃO ORDINÁRIA GT54 (COMÉRCIO EXTERIOR) DO CONFAZ</t>
  </si>
  <si>
    <t>DF</t>
  </si>
  <si>
    <t xml:space="preserve">BRASÍLIA </t>
  </si>
  <si>
    <t>LAERCIO VALADÃO PERDIGÃO</t>
  </si>
  <si>
    <t>REPRESENTAR PERNAMBUCO NA REUNIÃO DO GT 06 DA COTEPE</t>
  </si>
  <si>
    <t>PARTICIPAR DA 38ª REUNIÃO ORDINÁRIA DA CÂMARA TÉCNICA DE NORMAS CONTÁBEIS E DE DEMONSTRATIVOS FISCAIS DA FEDERAÇÃO (CTCONF).</t>
  </si>
  <si>
    <t>LAIS GUIMARÃES RODRIGUES DE FREITAS</t>
  </si>
  <si>
    <t>449.519-5</t>
  </si>
  <si>
    <t>ANALISTA FAZENDÁRIA</t>
  </si>
  <si>
    <t>PARTICIPAÇÃO NA 22ª REUNIÃO DO GT66 (GRUPO NACIONAL DE EDUCAÇÃO FISCAL) E 91ª DO GEF.</t>
  </si>
  <si>
    <t>TO</t>
  </si>
  <si>
    <t xml:space="preserve">PALMAS </t>
  </si>
  <si>
    <t>455.424-8</t>
  </si>
  <si>
    <t>SECRETÁRIO - SEFAZ</t>
  </si>
  <si>
    <t xml:space="preserve">PARTICIPAR DA 48ª REUNIÃO ORDINÁRIA DO COMITÊ NACIONAL DE SECRETÁRIOS DE FAZENDA - COMSEFAZ E 196ª REUNIÃO ORDINÁRIA DO CONSELHO NACIONAL DE POLÍTICA FAZENDÁRIA - CONFAZ </t>
  </si>
  <si>
    <t>REUNIÃO DOS REPRESENTANTES COTEPE/ICMS, 48ª REUNIÃO ORDINÁRIA DO COMITÊ NACIONAL DE SECRETÁRIOS DE FAZENDA - COMSEFAZ E 196ª REUNIÃO ORDINÁRIA DO CONSELHO NACIONAL DE POLÍTICA FAZENDÁRIA - CONFAZ, EM PALMAS/TO.</t>
  </si>
  <si>
    <t>ANTÕNIO MACHADO GUEDES ALCOFORADO</t>
  </si>
  <si>
    <t>171.962-9</t>
  </si>
  <si>
    <t>WORKSHOP DE ALINHAMENTO PARA DESENVOLVIMENTO DA PLATAFORMA DO IBS.</t>
  </si>
  <si>
    <t>PARTICIPAÇÃO NA REUNIÃO DO GT26 - BENEFÍCIOS FISCAIS.</t>
  </si>
  <si>
    <t>SUPERVISOR DE INFRAESTRUTURA</t>
  </si>
  <si>
    <t>SUPERVISÃO E ACOMPANHAMENTO AOS INCEDENTE 25-008977, 010237, SUBSTITUIÇÃO BANCO DE BATERIAS  E SERVIÇOS DE INFRAESTRUTURA ELÉTRICA E/OU LÓGICA NAS UNIDADES FAZENDÁRIAS</t>
  </si>
  <si>
    <t xml:space="preserve">SÃO CAETANO, GARANHUNS, CARUARU E SURUBIM </t>
  </si>
  <si>
    <t>JOÃO LUIZ DA SILVA JÚNIOR</t>
  </si>
  <si>
    <t>187.704-6</t>
  </si>
  <si>
    <t>PARTICIPAR DA 7ª REUNIÃO ORDINÁRIA DA CÂMARA SETORIAL DA CADEIA PRODUTIVA DE TÊXTIL E CONFECÇÕES</t>
  </si>
  <si>
    <t>IR AOS IMÓVEIS DA I RF E II RF A FIM DE RESOLVER PENDÊNCIAS DIVERSAS COMO REGULARIZAÇÕES CARTORÁRIAS, ESTADO DE MANUTENÇÃO ETC.</t>
  </si>
  <si>
    <t xml:space="preserve">ARCOVERDE, GARANHUNS, SURUBIM E XEXEU </t>
  </si>
  <si>
    <t>08 parcial</t>
  </si>
  <si>
    <t>2 integrais 8 parcial</t>
  </si>
  <si>
    <t>REUNIÃO DE REPRESENTANTES DA COMISSÃO TÉCNICA PERMANENTE DO ICMS - COTEPE/ICMS, NA 49ª REUNIÃO ORDINÁRIA DO COMSEFAZ E NA 197ª REUNIÃO ORDINÁRIA DO CONFAZ</t>
  </si>
  <si>
    <t>AC</t>
  </si>
  <si>
    <t xml:space="preserve">RIO BRANCO </t>
  </si>
  <si>
    <t>Nova tabela - Atualizada conforme Art.2, I, LC 549/2024, a partir de 01 de junho de 2025</t>
  </si>
  <si>
    <t>PARA PARTICIPAR DA 84ª REUNIÃO ORDINÁRIA DO GEFIN</t>
  </si>
  <si>
    <t>JANYLSON VICTOR LACERDA DE OLIVEIRA</t>
  </si>
  <si>
    <t>464.074-8</t>
  </si>
  <si>
    <t>SUPERVISÃO E ACOMPANHAMENTO DE PROJETOS E SERVIÇOS DE INFRAESTRUTURA ELÉTRICA E/OU LÓGICA, ACOMPANHAMENTO DAS MANUTENÇÕES CORRETIVAS, PREVENTIVAS E NAS SUBSTITUIÇÕES DOS BANCOS BATERIAS DOS NOBREAKS, NAS UNIDADES FAZENDÁRIAS.</t>
  </si>
  <si>
    <t>ARCOVERDE, AFOGADOS , SERRA TALHADA, SALGUEIRO, OURICURI E ARARIPINA</t>
  </si>
  <si>
    <t>NATHÁLIA LUIZA FARIAS DA SILVA</t>
  </si>
  <si>
    <t>459.388-0</t>
  </si>
  <si>
    <t>DIRETORA DA ESCOLA FAZENDÁRIA - SEFAZ/PE</t>
  </si>
  <si>
    <t>PARTICIPAÇÃO NA 91ª REUNIÃO DO GDFAZ</t>
  </si>
  <si>
    <t>PA</t>
  </si>
  <si>
    <t xml:space="preserve">BELÉM </t>
  </si>
  <si>
    <t>WALCLECIA APARECIDA DOS SANTOS</t>
  </si>
  <si>
    <t>408.336-9</t>
  </si>
  <si>
    <t xml:space="preserve">GERENTE GERAL DE GESTÃO DE PESSOAS </t>
  </si>
  <si>
    <t>PARTICIPAÇÃO DA 91ª REUNIÃO DO GDFAZ</t>
  </si>
  <si>
    <t>BELÉM</t>
  </si>
  <si>
    <t>PARTICIPAÇÃO NA 200ª REUNIÃO COTEPE</t>
  </si>
  <si>
    <t>THALES SIQUEIRA DE OLIVEIRA</t>
  </si>
  <si>
    <t>261.373-5</t>
  </si>
  <si>
    <t>GERENTE DE INFORMAÇÕES DE NEGÓCIO  (GEIN)</t>
  </si>
  <si>
    <t xml:space="preserve">PARTICIPAR DO EVENTO: CONFERÊNCIA GARTNER DATA &amp; ANALYTICS </t>
  </si>
  <si>
    <t>PARTICIPAÇÃO DO 2º CURSO NACIONAL DE OPERAÇÕES DE INTELIGÊNCIA FISCAL - COIF – MÓDULO 02.</t>
  </si>
  <si>
    <t>JEANNIE ANFREA SILVA DE MENEZES</t>
  </si>
  <si>
    <t>FLÁVIO MARTINS SODRÉ DA MOTA</t>
  </si>
  <si>
    <t>184.490-7</t>
  </si>
  <si>
    <t xml:space="preserve">SEMINÁRIO MARCOS DE MÉDIO PRAZO: UM CAMINHO PARA A ESTRATÉGIA FISCAL, SUSTENTABILIDADE DAS FINANÇAS PÚBLICAS E ALOCAÇÃO EFICIENTE DE GASTOS PÚBLICOS  </t>
  </si>
  <si>
    <t xml:space="preserve">SÃO PAULO   </t>
  </si>
  <si>
    <t>RENILDO FERREIRA DA SILVA</t>
  </si>
  <si>
    <t>370.940-0</t>
  </si>
  <si>
    <t>FÁBIO HENRIQUE SOARES DE OLIVEIRA</t>
  </si>
  <si>
    <t>392.884-5</t>
  </si>
  <si>
    <t xml:space="preserve">SECRETÁRIO EXECUTIVO DE COORDENAÇÃO INSTITUCIONAL </t>
  </si>
  <si>
    <t>REUNIÃO DE REVISÃO DO PLANEJAMENTO ESTRATÉGICO DA COGEF</t>
  </si>
  <si>
    <t>DANIELLE CAMPELLO DE MELO AUGUSTO</t>
  </si>
  <si>
    <t>125.699-2</t>
  </si>
  <si>
    <t xml:space="preserve">GERENTE GERAL DE TECNOLOGIA DA INFORMAÇÃO </t>
  </si>
  <si>
    <t>DANYLLO ALMEIDA BEZERRA</t>
  </si>
  <si>
    <t>413.003-0</t>
  </si>
  <si>
    <t>GERENTE GERAL DE PLANEJAMENTO ESTRATÉGICO E FINANÇAS</t>
  </si>
  <si>
    <t>64ª REUNIÃO ORDINÁRIA DA COGEF - COMISSÃO DE GESTÃO FAZENDÁRIA</t>
  </si>
  <si>
    <t>125.669-2</t>
  </si>
  <si>
    <t>GERENTE GERAL DE TECNOLOGIA DA INFORMAÇÃO</t>
  </si>
  <si>
    <t>GERENTE DE APOIO À OPERACIONALIZAÇÃO DO SISTEMA CONTÁBIL</t>
  </si>
  <si>
    <t>PARTICIPAÇÃO DA XXXIª SEMANA CONTÁBIL E FISCAL PARA ESTADOS E MUNICÍPIOS - SECOFEM.</t>
  </si>
  <si>
    <t>RS</t>
  </si>
  <si>
    <t xml:space="preserve">PORTO ALEGRE </t>
  </si>
  <si>
    <t>BEZERROS,CARUARU, SÃO BENTO DO UMA,CACHOEIRINHA</t>
  </si>
  <si>
    <t>CARNAIBA,BEZERROS,CARUARU, SÃO BENTO DO UNA ,CACHOEIRINHA</t>
  </si>
  <si>
    <t>BEZERROS, CARUARU</t>
  </si>
  <si>
    <t>CARUARU, SÃO BENTO DO UMA,SANHARÓ,CACHOEIRINHA</t>
  </si>
  <si>
    <t>GARANHUNS, LAJEDO</t>
  </si>
  <si>
    <t>LAJEDO, BEZERROS</t>
  </si>
  <si>
    <t>GARANHUNS, CAETÉS, LAJEDO,BEZERROS</t>
  </si>
  <si>
    <t>CARUARU, TORITAMA</t>
  </si>
  <si>
    <t>CARUARU, TORITAMA, SANTA CRUZ DO CAPIBARIBE</t>
  </si>
  <si>
    <t>TRINDADE</t>
  </si>
  <si>
    <t xml:space="preserve">169.998-9 </t>
  </si>
  <si>
    <t>SURUBIM</t>
  </si>
  <si>
    <t xml:space="preserve">169.947-4 </t>
  </si>
  <si>
    <t>RILSON SIQUEIRA DE ASSUNÇÃO</t>
  </si>
  <si>
    <t xml:space="preserve"> 171.983-1</t>
  </si>
  <si>
    <t>FERNANDO RIVAS ZORRIILLA ALVAREZ</t>
  </si>
  <si>
    <t>178.068-9</t>
  </si>
  <si>
    <t>ITAMAR DE BARROS SOUTO</t>
  </si>
  <si>
    <t>464.532-4</t>
  </si>
  <si>
    <t>ANALISTA GESTÃO TIC</t>
  </si>
  <si>
    <t>Apoio técnico em informática ao LAUD</t>
  </si>
  <si>
    <t>DOMICIO MARTINIANO DO CARMO JUNIOR</t>
  </si>
  <si>
    <t xml:space="preserve">Visitas </t>
  </si>
  <si>
    <t>UAVS's MATA NORTE, MATA SUL E AGRESTE</t>
  </si>
  <si>
    <t>NELSON VALGUEIRO DE CARVALHO</t>
  </si>
  <si>
    <t>187.908-1</t>
  </si>
  <si>
    <t xml:space="preserve">Plantões na Unidade Fiscal </t>
  </si>
  <si>
    <t>UAVS GOIANA</t>
  </si>
  <si>
    <t>158.250-0</t>
  </si>
  <si>
    <t>187.839-5</t>
  </si>
  <si>
    <t>189.679-6</t>
  </si>
  <si>
    <t>184.896-8</t>
  </si>
  <si>
    <t>151.343-5</t>
  </si>
  <si>
    <t>187.838-7</t>
  </si>
  <si>
    <t>187.866-2</t>
  </si>
  <si>
    <t>178.052-2</t>
  </si>
  <si>
    <t>187.968-5</t>
  </si>
  <si>
    <t>180.252-6</t>
  </si>
  <si>
    <t>171.102-4</t>
  </si>
  <si>
    <t>UAVS SÃO CAETANO</t>
  </si>
  <si>
    <t>187.693-7</t>
  </si>
  <si>
    <t>186.653-2</t>
  </si>
  <si>
    <t>187.780-1</t>
  </si>
  <si>
    <t>187.876-0</t>
  </si>
  <si>
    <t>187.730-5</t>
  </si>
  <si>
    <t>187.732-1</t>
  </si>
  <si>
    <t>111.065-9</t>
  </si>
  <si>
    <t>178.045-0</t>
  </si>
  <si>
    <t>186.702-4</t>
  </si>
  <si>
    <t>137.058-8</t>
  </si>
  <si>
    <t>187.960-0</t>
  </si>
  <si>
    <t>UAVS XEXÉU</t>
  </si>
  <si>
    <t>187.853-0</t>
  </si>
  <si>
    <t>187.739-9</t>
  </si>
  <si>
    <t>187.757-7</t>
  </si>
  <si>
    <t>CALOSMAM ALVES DE OLIVEIRA</t>
  </si>
  <si>
    <t>171.171-7</t>
  </si>
  <si>
    <t>180.239-9</t>
  </si>
  <si>
    <t>137.055-3</t>
  </si>
  <si>
    <t>171.974-2</t>
  </si>
  <si>
    <t>187.863-8</t>
  </si>
  <si>
    <t>159.128-2</t>
  </si>
  <si>
    <t>158.245-3</t>
  </si>
  <si>
    <t>MARDEN MOUTINHO DE OLIVEIRA</t>
  </si>
  <si>
    <t>184.895-0</t>
  </si>
  <si>
    <t>MURILO ALVES DE OLIVEIRA</t>
  </si>
  <si>
    <t>187.907-3</t>
  </si>
  <si>
    <t>187.941-3</t>
  </si>
  <si>
    <t>187.954-5</t>
  </si>
  <si>
    <t>NAPA I RF</t>
  </si>
  <si>
    <t>ALEXON MONTE DEODORO</t>
  </si>
  <si>
    <t>187.738-0</t>
  </si>
  <si>
    <t>TAMANDARÉ</t>
  </si>
  <si>
    <t>187.738-1</t>
  </si>
  <si>
    <t>LUCIANO COSTA GOMES</t>
  </si>
  <si>
    <t>370.922-1</t>
  </si>
  <si>
    <t>CARUARU E LAJEDO</t>
  </si>
  <si>
    <t>ANDRE JORGE CARNEIRO GOMES</t>
  </si>
  <si>
    <t>171.050-8</t>
  </si>
  <si>
    <t>171954-8</t>
  </si>
  <si>
    <t>BELO JARDIM E CARUARU</t>
  </si>
  <si>
    <t>ADELINO GONÇALVES SOBRINHO</t>
  </si>
  <si>
    <t xml:space="preserve"> 186.623-0</t>
  </si>
  <si>
    <t>187.925-1</t>
  </si>
  <si>
    <t>160.051-6</t>
  </si>
  <si>
    <t>JOSÉ ROMERO FERREIRA DA SILVA</t>
  </si>
  <si>
    <t>RIBEIRÃO</t>
  </si>
  <si>
    <t>Visitas de monitoramento e operacionais</t>
  </si>
  <si>
    <t>02/052025</t>
  </si>
  <si>
    <t>JUSTINO ALVES BEZERRA JÚNIOR</t>
  </si>
  <si>
    <t xml:space="preserve">178.039-5 </t>
  </si>
  <si>
    <t>JOSE ADMILSON FAGUNDES DE OLIVEIRA</t>
  </si>
  <si>
    <t>171.853-3</t>
  </si>
  <si>
    <t>WASHINGTON BONFIM DE ANDRADE</t>
  </si>
  <si>
    <t>178.032-8</t>
  </si>
  <si>
    <t>PAULO ROBERTO PEIXOTO GERBASE</t>
  </si>
  <si>
    <t>169.930-0</t>
  </si>
  <si>
    <t>GOIANA E CATENDE</t>
  </si>
  <si>
    <t>Reunião CAT em Recife/ Reunião DCPCAF em Recife/ Visita técnica à ARE de Arcoverde/ Reunião DOE em Recife</t>
  </si>
  <si>
    <t>RECIFE/ RECIFE/ ARCOVERDE/ RECIFE</t>
  </si>
  <si>
    <t>22,24,25 e 29/04/2025</t>
  </si>
  <si>
    <t>Inspeção ARE Serra Talhada/ Reunião ARE Belo Jardim/ Inspeção Reunião Esafaz em Recife/ Inspeção ARE Garanhuns</t>
  </si>
  <si>
    <t>SERRA TALHADA/ BELO JARDIM/ RECIFE/ GARANHUNS</t>
  </si>
  <si>
    <t>15,24,25  e 30/04/2025</t>
  </si>
  <si>
    <t>GARANHUNS/ RECIFE/ SANTA CRUZ DO CAPIBARIBE/ ARCOVERDE/ RECIFE/ RECIFE/ GARANHUNS/ SANTA CRUZ DO CAPIBARIBE/ SURUBIM/ SERRA TALHADA/ SANTA CRUZ DO CAPIBARIBE/ BELO JARDIM/ GARANHUNS/ AFOGADOS DA INGAZEIRA/ GARANHUNS</t>
  </si>
  <si>
    <t>01,04,07,0810,11,14,15,16,23,24,25,29 e 30/04/2025</t>
  </si>
  <si>
    <t>ATIVIDADES NA ARE BELO JARDIM/ REUNIÃO MENSAL DG II RF</t>
  </si>
  <si>
    <t xml:space="preserve">BELO JARDIM/ CARUARU/ BELO JARIDM/ BELO JARIDM/ BELO JARIDM/ BELO JARDIM  </t>
  </si>
  <si>
    <t>03,04,11,16,24  e 30/04/2025</t>
  </si>
  <si>
    <t>BELO JARDIM/ BELO JARDIM/ BELO JARDIM/ BELO JARDIM</t>
  </si>
  <si>
    <t>10,15,23 e 29/04/2025</t>
  </si>
  <si>
    <t>FEIRA NOVA/ FEIRA NOVA/ FEIRA NOVA/ CHÃ GRANDE/ FEIRA NOVA / POMBOS/ GRAVATÁ</t>
  </si>
  <si>
    <t>10,16,22,24,25,28 e 29/04/2025</t>
  </si>
  <si>
    <t>CURSO ESAFAZ/ PERÍCIA JUDICIAL</t>
  </si>
  <si>
    <t>RECIFE/ RECIFE</t>
  </si>
  <si>
    <t>01 e 08/04/2025</t>
  </si>
  <si>
    <t xml:space="preserve">GARANHUNS/ SANTA CRUZ DO CAPIBARIBE/ GRAVATÁ </t>
  </si>
  <si>
    <t>23,24 e 25/04/2025</t>
  </si>
  <si>
    <t xml:space="preserve">SALOMÃO JOSÉ ALVES DE MELO </t>
  </si>
  <si>
    <t>186.713-0</t>
  </si>
  <si>
    <t>CURSOS/ WORKSHOP</t>
  </si>
  <si>
    <t xml:space="preserve">RECIFE/ RECIFE/ RECIFE/ RECIFE/ RECIFE </t>
  </si>
  <si>
    <t>01,22,23,24 e 25/04/2025</t>
  </si>
  <si>
    <t>01,23,24,25 e 25/04/2025</t>
  </si>
  <si>
    <t>REUNIÃO ORDINÁRIA DIRETORIA II DG/ DIRETORIA II DG REGIÃO FISCAL</t>
  </si>
  <si>
    <t>viagem para Araripina e Ouricuri a serviço da DG III RF-Petrolina.</t>
  </si>
  <si>
    <t>ARARIPINA/OURICURI</t>
  </si>
  <si>
    <t>Visita Técnica as AREs de Araripina e Ouricuri</t>
  </si>
  <si>
    <t>Curso Inteligência Artificial para Líderes</t>
  </si>
  <si>
    <t>S. J.  DO BELMONTE/CABROBÓ/BELÉM. S. FRANCISCO/ FLORESTA</t>
  </si>
  <si>
    <t>09/06/2025 E 16/06/2025</t>
  </si>
  <si>
    <t>11/06/2025 E 18/06/2025</t>
  </si>
  <si>
    <t>Marcone de Melo Souza</t>
  </si>
  <si>
    <t>187.878-6</t>
  </si>
  <si>
    <t>DORMENTES</t>
  </si>
  <si>
    <t>OURICURI/IPUBI</t>
  </si>
  <si>
    <t>12/06/2025 E 16/06/2025</t>
  </si>
  <si>
    <t>13/06/2025 E 18/06/2025</t>
  </si>
  <si>
    <t>Reunião CAT/ Reunião SEC/ Reunião CAT/ Reunião CAT</t>
  </si>
  <si>
    <t>RECIFE/ RECIFE/ RECIFE/ RECIFE</t>
  </si>
  <si>
    <t>02,04,09 e 10/06/2025</t>
  </si>
  <si>
    <t>Visita técnica ARE Santa Cruz do Capibaribe/ Vista técnica ARE Belo Jardim/ Visita técnica ARE Arcoverde/ Visita técnica ARE Surubim/ Oficina na ESAFAZ Recife/ Oficina na ESAFAZ Reunião</t>
  </si>
  <si>
    <t>SANTA CRUZ  DO CAPIBARIBE/ BELO JARDIM/ ARCOVERDE/ SURUBIM/ RECIFE/ RECIFE</t>
  </si>
  <si>
    <t>02,05,12,20,26 e 27/06/2025</t>
  </si>
  <si>
    <t>SANTA CRUZ DO CAPIBARIBE/ AFOGADOS DA INGAZEIRA/ BELO JARDIM/ SERRA TALHADA/ SANTA CRUZ DO CAPIBARIBE/ ARCOVERDE/ GARANHUNS</t>
  </si>
  <si>
    <t>02,03,05,10,11,12 e 30/06/2025</t>
  </si>
  <si>
    <t xml:space="preserve">BELO JARIDM/ BELO JARIDM/ BELO JARIDM/ BELO JARDIM  </t>
  </si>
  <si>
    <t>05,13,20 e 27/06/2025</t>
  </si>
  <si>
    <t>04,11,18 e 26/06/2025</t>
  </si>
  <si>
    <t>DILIGÊNCIAS</t>
  </si>
  <si>
    <t>SERRA TALHADA/ RECIFE/ SANTA CRUZ DA BAIXA VERDE/ SANTA CRUZ DA BAIXA VERDE</t>
  </si>
  <si>
    <t>03,04,10  e 17/06/2025</t>
  </si>
  <si>
    <t>SANTA CRUZ DA BAIXA VERDE/ SÃOP JOSÉ DO EGITO/ SERRA TALHADA/ BOM CONSELHO</t>
  </si>
  <si>
    <t>03,11,17 e 26/06/2025</t>
  </si>
  <si>
    <t>INTIMAÇÃO  FISCAL / FISCALIZAÇÃO</t>
  </si>
  <si>
    <t xml:space="preserve"> SERRA TALHADA/ SANTA CRUZ DA BAIXA VERDE/ SNATA CRUZ DA BAIXA VERDE</t>
  </si>
  <si>
    <t>03,10 e 17/06/2025</t>
  </si>
  <si>
    <t xml:space="preserve">JOÃO BOSCO DE QUEIROZ </t>
  </si>
  <si>
    <t>187.991-0</t>
  </si>
  <si>
    <t>DILIGÊNCIA</t>
  </si>
  <si>
    <t>CUPIRA</t>
  </si>
  <si>
    <t>FERNANDO ANTONIO MACHADO</t>
  </si>
  <si>
    <t>171956-4</t>
  </si>
  <si>
    <t>GOATE/ GERENTE DA ARE SANTA CRUZ DO CAPIBARIBE/SURUBIM</t>
  </si>
  <si>
    <t>Gerente d XI Circunscrição ARE Sanata Cruz do Capibaribe/ Surubim. Deslocamento</t>
  </si>
  <si>
    <t>SAULO SANTOS DE SOUZA</t>
  </si>
  <si>
    <t>Diligências Fiscais para avaliação do valor venal de Bens Imóveis para fins de lançamento de ICD.</t>
  </si>
  <si>
    <t>AFOGADOS DA INGAZEIRA/ GARANHUNS/ BREJÃO</t>
  </si>
  <si>
    <t>09,16 e 20/06/2025</t>
  </si>
  <si>
    <t>SANTA CRUZ DO CAPIBARIBE/ SANTA CRUZ DO CAPIBARIBE</t>
  </si>
  <si>
    <t>04 e 05/06/2025</t>
  </si>
  <si>
    <t>EDUARDO JORGE DOS SANTOS VIEIRA</t>
  </si>
  <si>
    <t>171.215-2</t>
  </si>
  <si>
    <t>SERRA TALHADA/ GARANHUNS/ SERRA TALHADA</t>
  </si>
  <si>
    <t>11,18 e 25/06/2025</t>
  </si>
  <si>
    <t>VITORIA DE SANTO ANTÃO/ BELO JARDIM/ RECIFE</t>
  </si>
  <si>
    <t>11,12 e 26/06/2025</t>
  </si>
  <si>
    <t>GARAVTÁ/ BONITO/ GRAVATÁ/ GRAVATÁ/ GARANHUNS GARANHUNS/ ARCOVERDE/ SANTA CRUZ DO CAPIBARIBE</t>
  </si>
  <si>
    <t>05,09,16,18,20,25,26 e 30/06/2025</t>
  </si>
  <si>
    <t>Visista técnica ARE Garanhuns/ Visita técnica ARE Belo Jardim/ Visita técnica ARE Surubim/ Reunião CAT em Recife</t>
  </si>
  <si>
    <t>GARANHUNS/ BELO JARDIM/ SURUBIM/ RECIFE</t>
  </si>
  <si>
    <t>06,08,15 e 19/05/2025</t>
  </si>
  <si>
    <t>Visita técnica ARE Santa Cruz do Capibaribe/ Vista técnica ARE Belo Jardim/ Visita técnica ARE Surubim/ Reuniã SJF em Recife/ Reunião ESAFAZ em Recife</t>
  </si>
  <si>
    <t>SANTA CRUZ  DO CAPIBARIBE/ BELO JARDIM/ SURUBIM/ RECIFE/ RECIFE</t>
  </si>
  <si>
    <t>07,08,15,20 e 29/05/2025</t>
  </si>
  <si>
    <t>GARANHUNS/SANTA CRUZ DO CAPIBARIBE/ BELO JARDIM/ SURUBIM/ ARCOVERDE/ ARCOVERDE/ BELO JARDIM/ GARANHUNS/ RECIFE</t>
  </si>
  <si>
    <t>06,07,08,15,22,28 e 29/05/2025</t>
  </si>
  <si>
    <t>Assunto Administrativo/ Transporte</t>
  </si>
  <si>
    <t>09,16,23 e 30/05/2025</t>
  </si>
  <si>
    <t>08,14,22 e 29/05/2025</t>
  </si>
  <si>
    <t>Diligência cobrança 058-2- O.S n°2025.000003210265-19/ Reunião equipe de cobrança- Diligência cobrança 058-2- O.S. n° 2025.000003210302-14</t>
  </si>
  <si>
    <t>TORITAMA/ CARUARU/ TORITAMA</t>
  </si>
  <si>
    <t>13 e 15/05/2025</t>
  </si>
  <si>
    <t>PERÍCIA JUDICIAL/ REUNIÃO</t>
  </si>
  <si>
    <t>09 e 29/05/2025</t>
  </si>
  <si>
    <t xml:space="preserve">GARANHUNS/  BELO JARDIM/ GRAVATÁ / SERRA TALHADA/ GARANHUNS </t>
  </si>
  <si>
    <t>20,21,22,23 e 26/05/2025</t>
  </si>
  <si>
    <t>DILIGÊNCIAS FISCAIS/ AUDIÊNCIA</t>
  </si>
  <si>
    <t>CAETÉS/ BELO JARDIM</t>
  </si>
  <si>
    <t>15/05/2025 e 21/05/2025</t>
  </si>
  <si>
    <t>GARANHUNS/ PESQUEIRA</t>
  </si>
  <si>
    <t>15  e 16/05/2025</t>
  </si>
  <si>
    <t>BONITO/ GRAVATÁ/ GLOÓRIA DE GOITÁ/ FEIRA NOVA/ PESQUEIRA/ SERRA TALHADA/ TAQUARITINGA DO NORTE/ BELO JARDIM</t>
  </si>
  <si>
    <t>05, 08,12,15,19,21,23 e 28/05/2025</t>
  </si>
  <si>
    <t>HAMILTON FERREIRA DE MORAES</t>
  </si>
  <si>
    <t>169.921-0</t>
  </si>
  <si>
    <t xml:space="preserve">GOATE/ AFTE II </t>
  </si>
  <si>
    <t>REUNIÃO MENSAL/ DIRETORIA II DG REGIÃO FISCAL</t>
  </si>
  <si>
    <t>viagem para Serra Talhada e Afogado da Ingazeira, a serviço da Diretoria da III RF Petrolina..</t>
  </si>
  <si>
    <t>SERRA TALHADA/AFOGADOS DA INGAZEIRO</t>
  </si>
  <si>
    <t>viagem para Recife, a serviço da Gerência do NAPA PETROLINA III RF.</t>
  </si>
  <si>
    <t>Identificação de contribuintes para o 3º CPCAF</t>
  </si>
  <si>
    <t>OROCÓ/SÃO JOSÉ DO BELMONTE</t>
  </si>
  <si>
    <t>08/05/2025 E 14/05/2025</t>
  </si>
  <si>
    <t>09/05/2025 E 16/05/2025</t>
  </si>
  <si>
    <t>EXU/ SANTA MARIA DA BOA VISTA</t>
  </si>
  <si>
    <t xml:space="preserve"> viagem para Ouricuri, a serviço da Gerência do NAPA PETROLINA III RF.</t>
  </si>
  <si>
    <t>368.075-8</t>
  </si>
  <si>
    <t>368.075-9</t>
  </si>
  <si>
    <t xml:space="preserve">viagem para Araripina, a serviço da Gerência do NAPA PETROLINA III RF.
 </t>
  </si>
  <si>
    <t>Sócrates Vieira Donato</t>
  </si>
  <si>
    <t>Participação no curso de Auditoria Contábil promovido pela ESAFAZ.</t>
  </si>
  <si>
    <t>Valdir Viana de Macêdo filho</t>
  </si>
  <si>
    <t>171.965-3</t>
  </si>
  <si>
    <t>Paulo Sérgio Oliveira De Souza</t>
  </si>
  <si>
    <t>370.966-3</t>
  </si>
  <si>
    <t xml:space="preserve">GOATE/AFTE </t>
  </si>
  <si>
    <t>TEVE PASSAGEM (SOMENTE IDA)</t>
  </si>
  <si>
    <t>Reunião CPCAF com o Secretário da Fazenda em Recife</t>
  </si>
  <si>
    <t>CABROBÓ/JATOBÁ/ITACURUBA</t>
  </si>
  <si>
    <t>10/04/2025 E 16/04/2025</t>
  </si>
  <si>
    <t>11/04/2025 E 17/04/2025</t>
  </si>
  <si>
    <t>ATUALIZADO EM 17/07/2025</t>
  </si>
  <si>
    <t>ATUALIZADO EM 25/08/2025</t>
  </si>
  <si>
    <t>ANALISTA/CHEFE DE UNIDADE</t>
  </si>
  <si>
    <t>IR À SECRETARIA DE ADMINISTRAÇÃO DA PREFEITURA DE SURUBIM.</t>
  </si>
  <si>
    <t xml:space="preserve">SURUBIM </t>
  </si>
  <si>
    <t xml:space="preserve"> ANALISTA/CHEFE DE UNIDADE</t>
  </si>
  <si>
    <t>PARA TRATATIVAS PRESENCIAIS JUNTO À PREFEITURA DE GARANHUNS A FIM DE OBTER OS DOCUMENTOS FALTANTES REFERENTES À REGULARIZAÇÃO CARTORÁRIA DA ARE</t>
  </si>
  <si>
    <t xml:space="preserve">GARANHUNS </t>
  </si>
  <si>
    <t>ANA PAULA NUNES VIANE</t>
  </si>
  <si>
    <t>170.625-0</t>
  </si>
  <si>
    <t>SUPERINTENDENTE DE COMUNICAÇÃO</t>
  </si>
  <si>
    <t>ACOMPANHAR O SECRETÁRIO DA FAZENDA NA PALESTRA DO CONSELHO REGIONAL DE CONTABILIDADE DE PE (CRCPE) NO MUNICÍPIO DE CARUARU/PE</t>
  </si>
  <si>
    <t>363.192-6</t>
  </si>
  <si>
    <t>SUPERVISÃO E ACOMPANHAMENTO DE PROJETOS E SERVIÇOS DE INFRAESTRUTURA ELÉTRICA E/OU LÓGICA, ACOMPANHAMENTO DAS MANUTENÇLÕES CORRETIVAS, PREVENTIVAS, INSTALAÇÕES DAS ANTENAS WI-FI E NAS SUBSTITUIÇÕES DOS BANCOS BATERIAS DOS NOBREKS, NAS UNIDADES FAZENDÁRIAS.</t>
  </si>
  <si>
    <t>PETROLANDIA, SALGUEIRO, OURICURI, ARARIPINA E PETROLINA</t>
  </si>
  <si>
    <t>ANDRÉA FONSÊCA FISCHER</t>
  </si>
  <si>
    <t>419.3768-1</t>
  </si>
  <si>
    <t>ARQUITETA</t>
  </si>
  <si>
    <t>VISITA PARA LEVANTAMENTO DE INFORMAÇÕES REFERENTE À SOLICITAÇÃO CONTIDA NO PROCESSO SEI Nº 1500000124.000689/2024-56.</t>
  </si>
  <si>
    <t>SABRINA DOS PRAZERES LEOCÁDIO</t>
  </si>
  <si>
    <t>446.078-2</t>
  </si>
  <si>
    <t>COORDENADORA DE ARQUITETURA E PROJETOS</t>
  </si>
  <si>
    <t>113.944-4</t>
  </si>
  <si>
    <t>Reunão Conecta Fazenda Contábil</t>
  </si>
  <si>
    <t>CARUARU, LAJEDO, ARCOVERDE E AFOGADOS DA INGAZEIRA</t>
  </si>
  <si>
    <t>SALGUEIRO, CABROBÓ, S.TALHADA, ARCOVERDE E CARUARU</t>
  </si>
  <si>
    <t>POMBOS, BEZERROS,CARUARU, CAETES,ARCOVERDE,FEIRA NOVA</t>
  </si>
  <si>
    <t>CARUARU,LAJEDO,ARCOVERDE,AFOGADOS INGAZEIRA,CARUARU,LAJEDO</t>
  </si>
  <si>
    <t>JEANNIE ANDREA SILVA DE MENEZES</t>
  </si>
  <si>
    <t>SALGUEIRO, CABROBÓ, S.TALHADA, ARCOVERDE,CARUARU E CARPINA</t>
  </si>
  <si>
    <t>CARPINA E PAUDALHO</t>
  </si>
  <si>
    <t>SÃO CAETANO E CARUARU</t>
  </si>
  <si>
    <t>JOSE ROBERTO OLIVEIRA LEITE</t>
  </si>
  <si>
    <t>SANTA CRUZ DO CAPIBARIBE E CARUARU</t>
  </si>
  <si>
    <t>ANDRÉ ALEXANDRE DE ALMEIDA V. SILVA</t>
  </si>
  <si>
    <t>113.626-7</t>
  </si>
  <si>
    <t xml:space="preserve">SÃO CAETANO </t>
  </si>
  <si>
    <t>UAVS'S MATA NORTE, MATA SUL E AGRESTE</t>
  </si>
  <si>
    <t>Reunião CAT/ Reunião DCPCAF/ Reunião 1° QD CPCAF/ Reunião CAT/ Visita ARE Santa Cruz do Capibaribe/ Treinamento em Recife</t>
  </si>
  <si>
    <t>RECIFE/ RECIFE/ RECIFE/ RECIFE/ SANTA CRUZ DO CAPIBARIBE/ RECIFE</t>
  </si>
  <si>
    <t>07,08,10,14,30 e 31/07/2025</t>
  </si>
  <si>
    <t>Visita técnica ARE Surubim/ Visita técnica ARE Belo Jardim/ Visita técnica ARE Santa Cruz do Capibaribe/ Visita técnica ARE Garanhuns/ Reunião na CAT Recife/ Visita técnica ARE Arcoverde</t>
  </si>
  <si>
    <t>SURUBM/ BELO JARDIM/ SANTA CRUZ DO CAPIBARIBE/ GARANHUNS/ RECIFE/ ARCOVERDE</t>
  </si>
  <si>
    <t>09,10,16,25,28 e 31/07/2025</t>
  </si>
  <si>
    <t>SANTA CRUZ DO CAPIBARIBE/ GARANHUNS/ GARANHUNS/ BELO JARDIM/ SURUBIM/ BELO JARDIM/ BOM JARDIM/ SANTA CRUZ DO CAPIBARIBE/ BELO JARDIM/ SANTA CRUZ DO CAPIBARIBE/ GARANUNS/ SANTA CRUZ DO CAPIBARIBE/ BELO JARDIM/ ARCOVERDE</t>
  </si>
  <si>
    <t>01,02,03,09,10,11,15,16,22,25,30 e 31/07/2025</t>
  </si>
  <si>
    <t xml:space="preserve">BELO JARIDM/ BELO JARIDM/ BELO JARIDM/ BELO JARDIM/ BELO JARDIM  </t>
  </si>
  <si>
    <t>04,10,18,25 e 30/07/2025</t>
  </si>
  <si>
    <t>BELO JARDIM/ BELO JARDIM/ BELO JARDIM/ BELO JARDIM/ BELO JARDIM</t>
  </si>
  <si>
    <t>02,09,16,23 e 30/07/2025</t>
  </si>
  <si>
    <t>PEDRO IVO RABELO FERREIRA JÚNIOR</t>
  </si>
  <si>
    <t>Diligência O. S. n° 2025.000008737294-47</t>
  </si>
  <si>
    <t>SÃO BENTO DO UMA</t>
  </si>
  <si>
    <t>PERÍCIA JUDICIAL/ REUNIÃO/ DILIGÊNCIA</t>
  </si>
  <si>
    <t>02,22 e 31/07/2025</t>
  </si>
  <si>
    <t>GEORGE WALLACE LEITE DE OLIVEIRA E SOUZA</t>
  </si>
  <si>
    <t>FISCALIZAÇÃO FISCAIS</t>
  </si>
  <si>
    <t>ÁGUAS BELAS</t>
  </si>
  <si>
    <t>JOSÉ MÁRCIO DOS SANTOS</t>
  </si>
  <si>
    <t>GOATE/  AFTE II( GERENTE DE AÇÕES FISCAIS 1- II RF)</t>
  </si>
  <si>
    <t>SURUBIM/ GARANHUNS/ PEDRA</t>
  </si>
  <si>
    <t>02,09 e 10/07/2025</t>
  </si>
  <si>
    <t>MARIA BETÂNIA GONÇALVES CORREIA</t>
  </si>
  <si>
    <t>DILIGÊNCIA/ AUDITORIA FISCAL</t>
  </si>
  <si>
    <t>FEIRA NOVA/ SANTA CRUZ DO CAPIBARIBE/ GARANHUNS</t>
  </si>
  <si>
    <t>02,08 e 10/07/2025</t>
  </si>
  <si>
    <t>Gerente d XI Circunscrição ARE Santa Cruz do Capibaribe/ Surubim. Deslocamento</t>
  </si>
  <si>
    <t>22 e 31/07/2025</t>
  </si>
  <si>
    <t>CUSTÓDIA/ SURUBIM/ SERRRA TALHADA</t>
  </si>
  <si>
    <t>04,17 e 22/07/2025</t>
  </si>
  <si>
    <t>DILIGÊNCIA FISCAIS</t>
  </si>
  <si>
    <t>SANTA CRUZ DO CAPIBARIBE/ SANTA CRUZ DO CAPIBARIE/ SANTA CRUZ DO CAPIBARIBE/ GRAVATÁ</t>
  </si>
  <si>
    <t>08,09,10 e 17/07/2025</t>
  </si>
  <si>
    <t>REUNIÕES/DILIGÊNCIAS FISCAIS</t>
  </si>
  <si>
    <t>BOM JARDIM/ SURUBIM/ RECIFE/ RECIFE/ RECIFE</t>
  </si>
  <si>
    <t>02,08,29,30 e 31/07/2025</t>
  </si>
  <si>
    <t>02,08,30,31 e 31/07/2025</t>
  </si>
  <si>
    <t>JOSÉ ANDRÉ FERREIRA DE FREITAS</t>
  </si>
  <si>
    <t>GARANHUNS/ SERRA TALHADA/ SANTA CRUZ DO CAPIBARIBE</t>
  </si>
  <si>
    <t>17,22 e 23/07/2025</t>
  </si>
  <si>
    <t>JÚLIO CÉZAR OLIVEIRA GOMES DE BARROS</t>
  </si>
  <si>
    <t>GRAVATÁ/ GLORIA DE GOITÁ/ GLÓRIA DE GOITA/ GRAVATÁ/ IBIRAJUBA/ GLÓRIA DE GOITÁ/ BONITO/ GRAVATÁ</t>
  </si>
  <si>
    <t>08,14,15,17,21,24,28 e 29/07/2025</t>
  </si>
  <si>
    <t>THAMAR LYGIA BARBOSA DE ARAÚJO</t>
  </si>
  <si>
    <t>187.949-9</t>
  </si>
  <si>
    <t>CURSO ESAFAZ</t>
  </si>
  <si>
    <t>29,30 e 31/07/2025</t>
  </si>
  <si>
    <t>30,31 e 31/07/2025</t>
  </si>
  <si>
    <t>viagem para Araripina e Recife, a serviço da Gerência do NAPA PETROLINA III RF.</t>
  </si>
  <si>
    <t>01/072025</t>
  </si>
  <si>
    <t>viagem para Ouricuri e Araripina, a serviço da Gerência do NAPA PETROLINA III RF.</t>
  </si>
  <si>
    <t>OURICURI/ARARIPINA</t>
  </si>
  <si>
    <t>Reunião ordinária da CAT e avaliação do CPCAF</t>
  </si>
  <si>
    <t>Reunião ordinária da CAT e Audiência no TJPE da Comarca de Caruaru</t>
  </si>
  <si>
    <t>S. J.  DO BELMONTE/CABROBÓ/BELÉM. S. FRANCISCO/ OROCÓ</t>
  </si>
  <si>
    <t>09/07/2025 E 16/07/2025</t>
  </si>
  <si>
    <t>11/07/2025 E 18/07/2025</t>
  </si>
  <si>
    <t>SARA AMORIM DOS SANTOS</t>
  </si>
  <si>
    <t>187.937-5</t>
  </si>
  <si>
    <t>GOATE/GERENTE GERAL -AFTE II</t>
  </si>
  <si>
    <t>Curso da Reforma Tributária</t>
  </si>
  <si>
    <t>Visita Técnica Araripina e Ouricuri.</t>
  </si>
  <si>
    <t>Viagem a serviço do NAPA</t>
  </si>
  <si>
    <t xml:space="preserve">NAPA </t>
  </si>
  <si>
    <t>ATUALIZADO EM 12/09/2025</t>
  </si>
  <si>
    <t>THIAGO MENDONÇA BATISTA SABIÁ</t>
  </si>
  <si>
    <t>446.082-0</t>
  </si>
  <si>
    <t>Superintendente de Infraestrutura e Engenharia</t>
  </si>
  <si>
    <t>VISITA TÉCNICA AO POSTO FISCAL DE XEXÉU</t>
  </si>
  <si>
    <t xml:space="preserve">XEXÉU </t>
  </si>
  <si>
    <t>JOSÉ HENRIQUE SA SILVA</t>
  </si>
  <si>
    <t>446.063-4</t>
  </si>
  <si>
    <t>Superintendente de Logística</t>
  </si>
  <si>
    <t xml:space="preserve">  446.078-2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</si>
  <si>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Coordenadora de Arquitetura e Projetos</t>
  </si>
  <si>
    <t>CARLOS EDUARDO ARAUJO PEREIRA</t>
  </si>
  <si>
    <t>408.532-9</t>
  </si>
  <si>
    <t>Gerente Geral Administrativo</t>
  </si>
  <si>
    <t>REUNIÃO DO GT 06 DA COTEPE: DOCUMENTOS FISCAIS E DOCUMENTOS DE INFORMAÇÃO ECONÔMICO-FISCAIS (AJUSTE SINIEF).</t>
  </si>
  <si>
    <t>REUNIÃO DO GT26 - BENEFÍCIOS FISCAIS.</t>
  </si>
  <si>
    <t>REUNIÃO ORDINÁRIA  GT54 (COMÉRCIO EXTERIOR) DO CONFAZ</t>
  </si>
  <si>
    <t>REUNIÃO REFERENTE AO 79º ENCONTRO NACIONAL DE COORDENADORES E ADMINISTRADORES TRIBUTÁRIOS ESTADUAIS (ENCAT).</t>
  </si>
  <si>
    <t>MA</t>
  </si>
  <si>
    <t xml:space="preserve">BARREIRINHAS </t>
  </si>
  <si>
    <t>ERICK MARTORANO DA SILVA JUNIOR</t>
  </si>
  <si>
    <t>147.291-7</t>
  </si>
  <si>
    <t>MOTORISTA</t>
  </si>
  <si>
    <t>SOLICITAÇÃO DE TRANSPORTE PARA ARE CARUARU 14/08/25</t>
  </si>
  <si>
    <t>PARTICIPAÇÃO NA 201ª REUNIÃO COTEPE</t>
  </si>
  <si>
    <t>ANA PAULA NUNES VIANA</t>
  </si>
  <si>
    <t>ACOMPANHAR O SECRETÁRIO DA FAZENDA EM VISITA AO CENTRO DE DIRETORES LOJISTAS (CDL) DE SANTA CRUZ DO CAPIBARIBE/PE.</t>
  </si>
  <si>
    <t>SANTA CRUZ DO CAPIBARIBE .</t>
  </si>
  <si>
    <t>ACOMPANHAR A SECRETARIA EXECUTIVA DE GESTÃO DA FAZENDA/ADJUNTA PARA PARTICIPAÇÃO NA PLENÁRIA DO ORÇAMENTO PARTICIPATIVO “OUVIR PARA MUDAR” 2025 DO GOVERNO DO ESTADO DE PE.</t>
  </si>
  <si>
    <t>CARPINA</t>
  </si>
  <si>
    <t>PARTICIPAÇÃO DO ENCONTRO NACIONAL DE INTELIGÊNCIA FISCAL-ENIF, COM VISTAS Á CAPACITAÇÃO E AO INTERCÂMBIO DE CONHECIMENTO ENTRE TODAS AS UNIDADES DE INTELIGÊNCIA FISCAL DOS ESTADOS DA FEDERAÇÃO E DA RECEITA FEDERAL.</t>
  </si>
  <si>
    <t>TERESINA</t>
  </si>
  <si>
    <t>MÔNICA CRISTINA FRAGA SOUZA</t>
  </si>
  <si>
    <t>180.248-8</t>
  </si>
  <si>
    <t>PARTICIPAÇÃO NO CURSO DE PROCESSO ADMINISTRATIVO DISCIPLINAR - PAD, QUE SERÁ REALIZADO EM BRASÍLIA/DF.</t>
  </si>
  <si>
    <t>EDUARDO MENDES COSTA</t>
  </si>
  <si>
    <t>169.974-1</t>
  </si>
  <si>
    <t xml:space="preserve">PARTICIPAÇÃO EM CAPACITAÇÃO - ESTÁGIO ESPECIAL DE INTELIGÊNCIA PARA ÓRGÃOS CIVIS, NA ESCOLA DE INTELIGÊNCIA MILITAR DO EXÉRCITO (ESIMEX)  </t>
  </si>
  <si>
    <t>MARCELO EMILIO DE BARROS BELLEI</t>
  </si>
  <si>
    <t>169.957-1</t>
  </si>
  <si>
    <t>Visita Técnica</t>
  </si>
  <si>
    <t>ANTÔNIO EMERY LOPES JÚNIOR</t>
  </si>
  <si>
    <t>187.754-2</t>
  </si>
  <si>
    <t>BEZERROS, IPOJUCA E CARPINA</t>
  </si>
  <si>
    <t>BEZERROS, IPOJUCA, CARPINA E GOIANA</t>
  </si>
  <si>
    <t>IPOJUCA, CARPINA E GOIANA</t>
  </si>
  <si>
    <t xml:space="preserve">CARPINA </t>
  </si>
  <si>
    <t>CARPINA E IPOJUCA</t>
  </si>
  <si>
    <t>CARUARU,TORITAMA,STA.CRUZ CAPIBARIBE,SURUBIM ELIMOEIRO</t>
  </si>
  <si>
    <t>CARPINA, NAZARÉ DA MATA, CONDADO E GOIANA</t>
  </si>
  <si>
    <t>BEZERROS, BELO JARDIM, GARANHUNS E RIBEIRÃO</t>
  </si>
  <si>
    <t>CARPINA, NAZARÉ DA MATA, IPOJUCA,SERIHAEM,CONDADO E GOIANA</t>
  </si>
  <si>
    <t>VITÓRIA DE SANTO ANTÃO E CAMUTANGA</t>
  </si>
  <si>
    <t xml:space="preserve">VITÓRIA DE SANTO ANTÃO </t>
  </si>
  <si>
    <t>VITÓRIA DESANTO ANTÃO E CAMUTANGA</t>
  </si>
  <si>
    <t xml:space="preserve">VITÓRIA DESANTO ANTÃO </t>
  </si>
  <si>
    <t>TIMBAÚBA</t>
  </si>
  <si>
    <t>LAGOA DE ITAENGA</t>
  </si>
  <si>
    <t>ANTONIO EXPEDITO DE LIMA RIBEIRO</t>
  </si>
  <si>
    <t>137.046-4</t>
  </si>
  <si>
    <t>GUILHERME MACIEL DOS SANTOS</t>
  </si>
  <si>
    <t>58.242-9</t>
  </si>
  <si>
    <t>RONALDO ALBUQUERQUE FREIRE</t>
  </si>
  <si>
    <t>171.070-2</t>
  </si>
  <si>
    <t>IPOJUCA</t>
  </si>
  <si>
    <t>LIMOEIRO</t>
  </si>
  <si>
    <t>PAUDALHO E CARPINA</t>
  </si>
  <si>
    <t>CARPINA E LAGOA DE ITAENGA</t>
  </si>
  <si>
    <t>VITÓRIA DE SANTO ANTÃO E GLÓRIA DO GOITÁ</t>
  </si>
  <si>
    <t>LIMOEIRO E BARREIROS</t>
  </si>
  <si>
    <t>B.JARDIM,S.BENTO UMA,TORITAMA,AGRESTINA,PANELAS,PESQUEIRA,CARUARU</t>
  </si>
  <si>
    <t>Reunião na Regional Caruaru</t>
  </si>
  <si>
    <t>EVANDO DE SOUZA LEITE JUNIOR</t>
  </si>
  <si>
    <t>187.792-5</t>
  </si>
  <si>
    <t>FERNANDO RIVAS  ZORRILLA ALVAREZ</t>
  </si>
  <si>
    <t>MAURO CÉSAR TENÓRIO DE LIRA</t>
  </si>
  <si>
    <t>186.701-6</t>
  </si>
  <si>
    <t>VITOR EMANUEL VALADARES PINHEIRO</t>
  </si>
  <si>
    <t>171.164-4</t>
  </si>
  <si>
    <t>SUAPE E TRACUNHAÉM</t>
  </si>
  <si>
    <t>Curso direito tributário/ Curso direito tributário/ Curso direito tributário/ reunião CAT/ reunião CPCAF/ reunião ESAFAZ- II DGR</t>
  </si>
  <si>
    <t>RECIFE/ RECIFE/ RECIFE/ RECIFE/ RECIFE/ RECIFE</t>
  </si>
  <si>
    <t>01,04,05,11,14  e 26/08/2025</t>
  </si>
  <si>
    <t>Visita técnica ARE Belo Jardim/ visita técnica ARE Santa Cruz do Capibaribe/ visita técnica ARE Garanhuns/ visita técnica ARE Arcoverde/ visita técnica ARE Afogados da Ingazeira</t>
  </si>
  <si>
    <t>BELO JARDIM/ SANTA CRUZ DO CAPIBARIBE/ GARANHUNS/ ARCOVERDE/ AFOGADOS DA INGAZEIRA</t>
  </si>
  <si>
    <t>06,08,14,21 e 28/08/2025</t>
  </si>
  <si>
    <t>SANTA CRUZ DO CAPIBARIBE/ SERRA TALHADA/ BELO JARDIM/ BARANHUNS/ SANTA CRUZ DO CAPIBARIBE/ SURUBIM/ GARANHUNS/ BELO JARDIM/ ARCOVERDE/ ARCOVERDE/ AFOGADOS DA INGAZEIRA</t>
  </si>
  <si>
    <t>01,05,06,07,08,12,14,21 e 28/08/2025</t>
  </si>
  <si>
    <t xml:space="preserve">BELO JARIDM/ BELO JARIDM/ BELO JARIDM/ BELO JARDIM/  </t>
  </si>
  <si>
    <t>08,15,21 e 29/08/2025</t>
  </si>
  <si>
    <t xml:space="preserve">BELO JARDIM/ BELO JARDIM/ BELO JARDIM/ BELO JARDIM/ </t>
  </si>
  <si>
    <t>07,14,20 e 27/08/2025</t>
  </si>
  <si>
    <t>Diligência O. S. n° 2025.000009544339-12</t>
  </si>
  <si>
    <t>ITAÍBA</t>
  </si>
  <si>
    <t xml:space="preserve">ATIVIDADES NA ARE BELO JARDIM/ ICD/COBRANÇAS </t>
  </si>
  <si>
    <t>26 e 27/08/2025</t>
  </si>
  <si>
    <t>13 e 26/08/2025</t>
  </si>
  <si>
    <t>GRAVATÁ/ BONITO/ IBIRAJUBA/ BONITO/ BONITO/ GRAVATÁ/ FEIRA NOVA/ JUREMA</t>
  </si>
  <si>
    <t>01,07,13,18,19,20,25 e 27/08/2025</t>
  </si>
  <si>
    <t>ALEXANDRE MENEZES DE ASSIS MOTA</t>
  </si>
  <si>
    <t>GRAVATÁ/ CUPIRA/ BONITO</t>
  </si>
  <si>
    <t>21,25 e 27/08/2025</t>
  </si>
  <si>
    <t>REUNIÃO MENSAL II DG</t>
  </si>
  <si>
    <t>Reunião Ordinária da CAT</t>
  </si>
  <si>
    <t>Apresentação das Diretorias na Esafaz - novos auditores, e Reunião com a PGE e contadores para apresentação do PERC em Arcoverde</t>
  </si>
  <si>
    <t>RECIFE/ARCOVERDE</t>
  </si>
  <si>
    <t>Reunião com a PGE e contribuintes Sefaz para divulgação do Programa Dívida Zero 2.0</t>
  </si>
  <si>
    <t>ARARIPINA/OURICURI/SALGUEIRO</t>
  </si>
  <si>
    <t>S. J.  DO BELMONTE/CABROBÓ</t>
  </si>
  <si>
    <t>13/08/2025 E 21/08/2025</t>
  </si>
  <si>
    <t>15/08/2025 E 22/08/2025</t>
  </si>
  <si>
    <t>ROLANDO BARROS BORGES</t>
  </si>
  <si>
    <t>169.987-3</t>
  </si>
  <si>
    <t>PARTICIPAR DOS EVENTOS: SUBGT TROCA DE INFORMAÇÕES E FORUM DE COMBUSTÍVEIS-BA.</t>
  </si>
  <si>
    <t>REUNIR-SE COM O PRESIDENTE DA CÂMARA DE DIRIGENTES LOJISTAS - CDL SOBRE O LANÇAMENTO DO APLICATIVO NOTA DA MODA NA CIDADE DE SANTA CRUZ DO CAPIBARIBE/PE.</t>
  </si>
  <si>
    <t>O MOTORISTA VAI O VEICULO ETIOS DE PLACA PCV 0407 EM CARUARU, EM VISTA QUE O MESMO VAI PRA O LEILÃO DE ACORDO COM O SEI 1500000024.001981/2025-03.</t>
  </si>
  <si>
    <t>APOIO AO TÉCNICO DA EQUIPE INFRATI PARA A REALIZAÇÃO DA INSTALAÇÃO DO TOTEM E DO PAINEL DE CHAMADA NA ARE SALGUEIRO.</t>
  </si>
  <si>
    <t>PARTICIPAR DA PLENÁRIA DO ORÇAMENTO PARTICIPATIVO “OUVIR PARA MUDAR” 2025</t>
  </si>
  <si>
    <t>PARTICIPAÇÃO NA REUNIÃO DOS REPRESENTANTES COTEPE/ICMS, NA 50ª REUNIÃO ORDINÁRIA DO COMSEFAZ E 198° REUNIÃO ORDINÁRIA DO CONSELHO NACIONAL DE POLÍTICA FAZENDÁRIA - CONFAZ.</t>
  </si>
  <si>
    <t>PORTO ALEGRE</t>
  </si>
  <si>
    <t>GABRIELA DE ARAUJO CABRAL</t>
  </si>
  <si>
    <t>PARA PARTICIPAR DA 85ª REUNIÃO ORDINÁRIA DO GEFIN</t>
  </si>
  <si>
    <t>Reunião CAT/ Reunião CPCAF/Reunião CAT/Evento Santa Cruz do Capibaribe</t>
  </si>
  <si>
    <t>RECIFE/ RECIFE/ RECIFE/ SANTA CRUZ DO CAPIBARIBE</t>
  </si>
  <si>
    <t>03,04,15  e 17/09/2025</t>
  </si>
  <si>
    <t>1476378/03</t>
  </si>
  <si>
    <t xml:space="preserve">Assunto administrativo </t>
  </si>
  <si>
    <t>AFOGADOS DA INGAZEIRA/ SERRA TALHADA/ GARANHUNS/ BELO JARDIM/ ARCOVERDE/ SURUBIM/ SANTA CRUZ DO CAPIBARIBE</t>
  </si>
  <si>
    <t>22,25 e 30/09/2025</t>
  </si>
  <si>
    <t>Reunião na sede Caruaru sobre o COOPERA O.S. n 2025000009280586-29</t>
  </si>
  <si>
    <t xml:space="preserve">CARUARU/ JATAÚBA </t>
  </si>
  <si>
    <t>16 e 24/09/2025</t>
  </si>
  <si>
    <t>ATIVIDADES NA ARE BELO JARDIM/ Reunião na sede Caruaru  sobre o COOPERA</t>
  </si>
  <si>
    <t xml:space="preserve">BELO JARDIM/ BELO JARDIM/ CARUARU/ BELO JARDIM/ BELO JARDIM </t>
  </si>
  <si>
    <t>03,10,16,17 e 24/09/2025</t>
  </si>
  <si>
    <t>LEVI FERREIRA DOS SANTOS</t>
  </si>
  <si>
    <t>171.985-8</t>
  </si>
  <si>
    <t>Reunião na sede Caruaru sobre o COOPERA</t>
  </si>
  <si>
    <t>GOATE / GERENTE DA CIRCUNSCRIÇÃO AFTE II</t>
  </si>
  <si>
    <t>Atividades na ARE Belo Jardim/Atividades na ARE Belo Jardim/ Reunião na sede Caruaru sobre COOPERA/ Atividades na ARE Belo Jardim/ Atividades na ARE Belo Jardim</t>
  </si>
  <si>
    <t>01,09,16,18 e 24/09/2025</t>
  </si>
  <si>
    <t>Gerente da XI Circunscrição ARE Santa Cruz do Capibaribe/ Surubim. Deslocamento</t>
  </si>
  <si>
    <t>SURUBIM/ SURUBIM</t>
  </si>
  <si>
    <t>03 e 18/09/2025</t>
  </si>
  <si>
    <t xml:space="preserve">GRAVATÁ/ GLÓRIA DE GOITÁ/ GARANHUNS/ GLÓRIA DE GOITÁ/ ITAPETIM/ GRAVATÁ/ FEIRA NOVA/ GLÓRIA DE GOITÁ </t>
  </si>
  <si>
    <t>01,05,08,12,16,18,22  e 23/09/2025</t>
  </si>
  <si>
    <t>REUNIÃO PARA APRESENTAÇÃO DO PROJETO COOPERA</t>
  </si>
  <si>
    <t>PLÁCIDO PATROLIANO DE MACEDO</t>
  </si>
  <si>
    <t>123782-9</t>
  </si>
  <si>
    <t xml:space="preserve">GOATE / AFTE II </t>
  </si>
  <si>
    <t>CUPIRA/ SURUBIM</t>
  </si>
  <si>
    <t>09 e 11/09/2025</t>
  </si>
  <si>
    <t>GRAVATÁ/ POMBOS</t>
  </si>
  <si>
    <t>18 e 23/09/2025</t>
  </si>
  <si>
    <t>DILIGÊNCIAS E FISCALIZAÇÃO FISCAIS</t>
  </si>
  <si>
    <t>CUSTÓDIA/ GARANHUNS</t>
  </si>
  <si>
    <t>10 e 11/09/2025</t>
  </si>
  <si>
    <t>CUSTÓDIA/ BELO JARDIM</t>
  </si>
  <si>
    <t>11  e 15/09/2025</t>
  </si>
  <si>
    <t>REUNIÃO/ PERÍCIA JUDICIAL</t>
  </si>
  <si>
    <t>RECIFE/  BONITO</t>
  </si>
  <si>
    <t>19 e 22/09/2025</t>
  </si>
  <si>
    <t>viagem para Caruaru/Araripina a serviço da Gerência do NAPA PETROLINA III RF.</t>
  </si>
  <si>
    <t>CARUARU/ARARIPINA</t>
  </si>
  <si>
    <t>viagem para Recife, a serviço da Diretoria III RF PETROLINA.</t>
  </si>
  <si>
    <t>Viagem para Recife a serviço da DG IIIRF</t>
  </si>
  <si>
    <t>Reunião técnica com o GEAF 2- ARE Araripina.</t>
  </si>
  <si>
    <t>Paricipar do Workshop do Programa de Autorregularização e Conformidade Tributária - COOPERA.</t>
  </si>
  <si>
    <t>Alex Andrade Sampaio</t>
  </si>
  <si>
    <t>187.978-2</t>
  </si>
  <si>
    <t>EXU/IPUBI/OURICURI</t>
  </si>
  <si>
    <t>Reunião com a CAT e a ANM - Agência Nacional de Mineração</t>
  </si>
  <si>
    <t xml:space="preserve">RECIFE  </t>
  </si>
  <si>
    <t>Divulgação do PERC nas cidades de Floresta, Arcoverde, Caruaru e Salgueiro</t>
  </si>
  <si>
    <t>FLORESTA/ARCOVERDE/CARUARU/SALGUEIRO</t>
  </si>
  <si>
    <t>CABROBÓ/OROCÓ/S. J.  DO BELMONTE</t>
  </si>
  <si>
    <t>08/09/2025 E 17/09/2025</t>
  </si>
  <si>
    <t>10/09/2025 E 19/09/2025</t>
  </si>
  <si>
    <t xml:space="preserve">Programa de Conformidade Tributária </t>
  </si>
  <si>
    <t>CARUARU E PETROLINA</t>
  </si>
  <si>
    <t>ANA PAULA LEITE SERRANO DE LIMA</t>
  </si>
  <si>
    <t>109.566-8</t>
  </si>
  <si>
    <t>MARCELO PIRES FERREIRA</t>
  </si>
  <si>
    <t>113.552-0</t>
  </si>
  <si>
    <t>MÁRCIO DE MENDONÇA NEVES</t>
  </si>
  <si>
    <t>370.956-6</t>
  </si>
  <si>
    <t>SALGUEIRO, PETROLINA SERRA TALHADA E ARCOVERDE</t>
  </si>
  <si>
    <t>GOIANA, ITAMBÉ, BARREIROS, CARPINA E NAZARÉ DA MATA</t>
  </si>
  <si>
    <t>SALGUEIRO,PETROLINA,ARCOVERDE,CARPINA TIMBAÚBA E GOIANA</t>
  </si>
  <si>
    <t>CARUARU, TORITAMA E SANTA CRUZ DO CAPIBARIBE</t>
  </si>
  <si>
    <t>POMBOS, MORENO E VITÓRIA DE SANTO ANTÃO</t>
  </si>
  <si>
    <t>VITÓRIA DE SANTO ANTÃO, GRAVATÁ E BONITO</t>
  </si>
  <si>
    <t>SÃO JOSÉ DO EGITO E SANTA CRUZ DA BAIXA VERDE</t>
  </si>
  <si>
    <t>CARUARU E SANTA CRUZ DA BAIXA VERDE</t>
  </si>
  <si>
    <t>CARPINA E CARUARU</t>
  </si>
  <si>
    <t>CACHOEIRINHA, LAJEDO E VITÓRIA DE SANTO ANTÃO</t>
  </si>
  <si>
    <t>CARUARU,SANTA CRUZ DA BAIXA VERDE E CARPINA</t>
  </si>
  <si>
    <t>SANTA CRUZ DO CAPIBARIBE, CARUARU E TORITAMA</t>
  </si>
  <si>
    <t>GLÓRIA DO GOITÁ,SANTA CRUZ DO CAPIBARIBE E CARUARU</t>
  </si>
  <si>
    <t>187.749-6</t>
  </si>
  <si>
    <t>JÊNNER DE MELO B. DE ALBUQUERQUE</t>
  </si>
  <si>
    <t>113.702-6</t>
  </si>
  <si>
    <t>VITÓRIA DE SANTO ANTÃO E PALMARES</t>
  </si>
  <si>
    <t>LIMOEIRO E CARPINA</t>
  </si>
  <si>
    <t>MARAIAL PE</t>
  </si>
  <si>
    <t>IPOJUCA E SIRINHAEM</t>
  </si>
  <si>
    <t>158.242-9</t>
  </si>
  <si>
    <t>NOSSA SENHORA DO Ó - IPOJUCA</t>
  </si>
  <si>
    <t>CONDADO</t>
  </si>
  <si>
    <t>ANTONIO DE BARROS NETO</t>
  </si>
  <si>
    <t>187.752-6</t>
  </si>
  <si>
    <t>SEVERINO DOS RAMOS RODRIGUES DA COSTA</t>
  </si>
  <si>
    <t>171.997-1</t>
  </si>
  <si>
    <t>PAULO FRANCISCO FERREIRA</t>
  </si>
  <si>
    <t>370.938-8</t>
  </si>
  <si>
    <t>PARTICIPAÇÃO NA 39ª REUNIÃO DA CÂMARA TÉCNICA DE NORMAS CONTÁBEIS E DE DEMONSTRATIVO FISCAIS DA FEDERAÇÃO (CTCONF)</t>
  </si>
  <si>
    <t>4° ENCONTRO DE FISCALIZAÇÃO DE MERCADORIAS EM TRÂNSITO DO NORDESTE</t>
  </si>
  <si>
    <t>SÃO LUIS</t>
  </si>
  <si>
    <t>NATHALIA LUIZA FARIAS DA SILVA</t>
  </si>
  <si>
    <t xml:space="preserve">SUPERINTENDENTE DA ESCOLA FAZENDÁRIA </t>
  </si>
  <si>
    <t>VIAGEM PARA REALIZAR AVALIAÇÃO DE CAMPO DA FASE ESTADUAL DO PRÊMIO NACIONAL DE EDUCAÇÃO FISCAL, EDIÇÃO 2025, TENDO COMO OBJETO OS PROJETOS INSCRITOS PELAS ESCOLAS.</t>
  </si>
  <si>
    <t xml:space="preserve">GOIANA E TIMBAÚBA  </t>
  </si>
  <si>
    <t>ARIANE ALEXANDRE REBOUÇAS</t>
  </si>
  <si>
    <t>465.153-7</t>
  </si>
  <si>
    <t>ANALISTA DE APOIO AS ATIVIDADES FAZENDÁRIAS</t>
  </si>
  <si>
    <t xml:space="preserve">ANTÔNIO ALEXANDRE DA SILVA JUNIOR </t>
  </si>
  <si>
    <t>NATHALIE ELIZABELLE SILVA DOS SANTOS</t>
  </si>
  <si>
    <t>446.030-8</t>
  </si>
  <si>
    <t xml:space="preserve">GERENTE DO PROGRAMA DE EDUCAÇÃO FISCAL </t>
  </si>
  <si>
    <t xml:space="preserve">LIMOEIRO E RIBEIRÃO </t>
  </si>
  <si>
    <t xml:space="preserve">SUPERINTENDENTE DA ESCOLA FAZENDÁRIA    </t>
  </si>
  <si>
    <t>LIMOEIRO E RIBEIRÃO</t>
  </si>
  <si>
    <t>JOSÉ ALBERTO DE ARAÚJO GOMES FILHO</t>
  </si>
  <si>
    <t>464.067-5</t>
  </si>
  <si>
    <t>PARTICIPAR DE REUNIÃO TÉCNICA DO GRUPO DE TRABALHO DE DOCUMENTOS FISCAIS ELETRÔNICOS, QUE DISCUTIRÁ, DENTRE OUTROS ASSUNTOS, O IMPACTO DA REFORMA TRIBUTÁRIA SOBRE OS DOCUMENTOS FISCAIS.</t>
  </si>
  <si>
    <t xml:space="preserve">PORTO ALEGRE  </t>
  </si>
  <si>
    <t xml:space="preserve">ALLAN SANTANA DE VASCONCELLOS    </t>
  </si>
  <si>
    <t>370.936-1</t>
  </si>
  <si>
    <t xml:space="preserve">PARTICIPAR DE REUNIÃO TÉCNICA DO GRUPO DE TRABALHO DE DOCUMENTOS FISCAIS ELETRÔNICOS, QUE DISCUTIRÁ, DENTRE OUTROS ASSUNTOS O IMPACTO DA REFORMA TRIBUTARIA SOBRE OS DOCUMENTOS FISCAIS </t>
  </si>
  <si>
    <t>SUPERVISÃO E ACOMPANHAMENTO NOS  ATENDIMENTO AO INCIDENTES, INSTALAÇÃO DE UM PONTO LÓGICO E ELÉTRICO NA SALA DO FINANCEIRO/NAPA, IIDRR CARUARU, READQUAÇÃO DE LAYOUT NA ARE ARCOVERDE, SERVIÇOS DE INFRAESTRUTURA ELÉTRICA/LÓGICA  E SUBSTITUITUIÇAO DE AP. NA ARE ARARIPINA.</t>
  </si>
  <si>
    <t xml:space="preserve">CARUARU, ARCOVERDE E ARARIPINA </t>
  </si>
  <si>
    <t>VIAGEM PARA PARTICIPAÇÃO DA 93ª REUNIÃO ORDINÁRIA DO GDFAZ</t>
  </si>
  <si>
    <t>ACOMPANHANDO O EX-SECRETÁRIO DA FAZENDA NO LANÇAMENTO DA NOVA NOTA DA MODA NA CIDADE DE SANTA CRUZ DO CAPIBARIBE/PE.</t>
  </si>
  <si>
    <t xml:space="preserve">SANTA CRUZ DO CAPIBARIBE </t>
  </si>
  <si>
    <t>LANÇAMENTO DO PROGRAMA NOTA DA MODA</t>
  </si>
  <si>
    <t>363.790-5</t>
  </si>
  <si>
    <t>SUPERINTENDENTE DE TECNOLOGIA DA INFORMAÇÃO</t>
  </si>
  <si>
    <t xml:space="preserve">PARTICIPAÇÃO NA 65ª REUNIÃO ORDINÁRIA DA COMISSÃO DE GESTÃO FAZENDÁRIA - COGEF </t>
  </si>
  <si>
    <t>PARA PARTICIPAR DO CURSO EXCELÊNCIA NA GESTÃO FISCAL: COMO SUBIR NO RANKING DA QUALIDADE DA INFORMAÇÃO CONTÁBIL E FISCAL NO SICONFI</t>
  </si>
  <si>
    <t>PB</t>
  </si>
  <si>
    <t>JOÃO PESSOA</t>
  </si>
  <si>
    <t>PARTICIPAR DA 46ª REUNIÃO EXTRAORDINÁRIA DO COMSEFAZ, TENDO COMO PAUTA PRINCIPAL A REFORMA TRIBUTÁRIA.</t>
  </si>
  <si>
    <t>RJ</t>
  </si>
  <si>
    <t>RIO DE JANEIRO</t>
  </si>
  <si>
    <t>LEONARDO DE OLIVEIRA SANTOS</t>
  </si>
  <si>
    <t>754.567-5</t>
  </si>
  <si>
    <t>Gravação de vídeo institucional</t>
  </si>
  <si>
    <t>Lançamento da Nota da Moda</t>
  </si>
  <si>
    <t>ALEXSON MONTE DEODORO</t>
  </si>
  <si>
    <t xml:space="preserve">ITAMBÉ </t>
  </si>
  <si>
    <t>SERRA TALHADA,SANTA CRUZ BAIXA VERDE,CARUARU, PALMARES</t>
  </si>
  <si>
    <t>CARPINA, LAGOA DO CARRO E PALMARES</t>
  </si>
  <si>
    <t>SERRA TALHADA,SANTA CRUZ BAIXA VERDE,CARUARU,LAGOA DO CARRO</t>
  </si>
  <si>
    <t>S.TALHADA,STA.CRUZ B. VERDE,CARUARU,CARPINA,LAGOA CARRO,CANHOTINHO</t>
  </si>
  <si>
    <t>SERRA TALHADA, SANTA CRUZ BAIXA VERDE, FLORES  E CARUARU</t>
  </si>
  <si>
    <t>ARCOVERDE.PESQUEIRA,IBIMIRIM,ITAIBA,ÁGUAS BELAS</t>
  </si>
  <si>
    <t>MACAPARANA,S.TALHADA,SALGUEIRO,IPUBI,OURICURI,CARUARU</t>
  </si>
  <si>
    <t>16/0902025</t>
  </si>
  <si>
    <t>MACAPARANA,SERRA TALHADA,STA CRUZ DA BAIXA VERDE,CARUARU</t>
  </si>
  <si>
    <t>S.TALHADA,SALGUEIRO,OURICURI,PARNAMIRIM,STA.CRUZ CAPIBARIBE,CARUARU</t>
  </si>
  <si>
    <t>CARPINA E VITÓRIA DE SANTO ANTÃO</t>
  </si>
  <si>
    <t>MACAPARANA</t>
  </si>
  <si>
    <t>GOIANA E VITÓRIA DE SANTO ANTÃO</t>
  </si>
  <si>
    <t>CARPINA, VITÓRIA DE SANTO ANTÃO E PASSIRA</t>
  </si>
  <si>
    <t>158.242-10</t>
  </si>
  <si>
    <t>GARANHUNS E CACHOEIRINHA</t>
  </si>
  <si>
    <t>VALDOMIRO DE ANDRADE CANDEAS</t>
  </si>
  <si>
    <t>186725-3</t>
  </si>
  <si>
    <t xml:space="preserve">VITORIA DE SANTO ANTÃO </t>
  </si>
  <si>
    <t>FREI MIGUELINHO,JATAÚBA,SANTA CRUZ CAPIBARIBE</t>
  </si>
  <si>
    <t>AMARAJI E CARPINA</t>
  </si>
  <si>
    <t>LIMOEIRO E LAGOA DO CARRO</t>
  </si>
  <si>
    <t>TIMBAUBA E GRAVATÁ</t>
  </si>
  <si>
    <t>FREI MIGUELINHO,JATAÚBA,STA CRUZ CAPIBARIBE, VITÓRIA SANTO.ANTÃO</t>
  </si>
  <si>
    <t>BEZERROS, TORITAMA E CARUARU</t>
  </si>
  <si>
    <t>IPOJUCA E SUAPE</t>
  </si>
  <si>
    <t>ITAMBÉ E GOIANA</t>
  </si>
  <si>
    <t>VITÓRIA DE SANTO ANTÃO, ITAMBÉ, GOIANA E PAUDALHO</t>
  </si>
  <si>
    <t>VITÓRIA DE SANTO ANTÃO E PAUDALHO</t>
  </si>
  <si>
    <t>ESCADA, RIBEIRÃO E PALMARES</t>
  </si>
  <si>
    <t>Reunião CAT/ Reunião CAT em Recife/ Visita Técnica à empresa Baterias Moura em Belo Jardim/ Visita Técnica na unidade ARE de Santa Cruz do Capibaribe</t>
  </si>
  <si>
    <t>RECIFE/ RECIFE/ BELO JARDIM/ SANTA CRUZ DO CAPIBARIBE</t>
  </si>
  <si>
    <t>06,08,16 e 28/10/2025</t>
  </si>
  <si>
    <t>Inspeção e supervisão técnica na ARE Serra Talhada/ Participação na Palestra sobre o PERC me Garanhuns/ Inspeção e supervisão técnica na ARE Afogados da Ingazeira/ Serra Talhada/ Inspeção e supervisão Técnica na ARE Arcoverde</t>
  </si>
  <si>
    <t xml:space="preserve">SERRA TALHADA/ GARANHUNS/ AFOGADOS DA INGAZEIRA/ SERRA TALHADA/ ARCOVERDE  </t>
  </si>
  <si>
    <t>07,14,22 e 29/10/2025</t>
  </si>
  <si>
    <t>BELO JARDIM/ ARCOVERDE/ SERRA TALHADA/ ARCOVERDE/ ARCOVERDE/ GARANHUNS/ GARANHUNS/ ARCOVERDE/ SURUBIM/ SERRA TALHADA/ AFOGADOS DA INGAZEIRA</t>
  </si>
  <si>
    <t>01,02,07,08,10,13,14,15,16 e 22/10/2025</t>
  </si>
  <si>
    <t>OS N° 2025.000009282552-81/ Programação de educação fiscal da ESAFAZ/ OS N° 2025.000009282603-64/ OS N° 2025.000009282550-18/ OS N° 2025.000009282607-98</t>
  </si>
  <si>
    <t>BEZERROS/ FLORES/ SURUBIM/ AGRESTINA/  TAQUARITINGA DO NORTE</t>
  </si>
  <si>
    <t>16,21,26,27 e 28/10/2025</t>
  </si>
  <si>
    <t>06,09,16,23 e 28/102025</t>
  </si>
  <si>
    <t>OS N° 2025.000009391543-15/ OS N° 2025.000009282609-51/ OS N° 2025.000009282574-95/ OS N° 2025.000009282594-39</t>
  </si>
  <si>
    <t xml:space="preserve">CARUARU/ TORITAMA/ CARUARU/ SANTA CRUZ DO CAPIBARIBE </t>
  </si>
  <si>
    <t>03, 06, 13 e 20/10/2025</t>
  </si>
  <si>
    <t>AFTE II/ GERENTE DA CIRCUNSCRIÇÃO</t>
  </si>
  <si>
    <t>Atividades na ARE Belo Jardim/ Pegar material de suprimentos das ARE's/ Atividades na ARE Belo Jardim/ Atividades na ARE Belo Jardim/ Atividades na ARE Belo Jardim</t>
  </si>
  <si>
    <t xml:space="preserve">BELO JARDIM/ CARUARU/ BELO JARDIM/ BELO JARDIM/ BELO JARDIM </t>
  </si>
  <si>
    <t>01,13,14,22 e 25/10/2025</t>
  </si>
  <si>
    <t>AFTE II/ GERENTE DA XI CIRCUNSCRIÇÃO ARE SANTA CRUZ DO CAPIBARIBE E SURUBIM</t>
  </si>
  <si>
    <t>Deslocamento para o exercício de atividades gerenciais administrativas na ARE Surubim, objetivando, sobretudo, ao que concerne ao bom andamento das ações fiscais voltadas para monitoramento e incremento e incremento da Receita de Tributos.</t>
  </si>
  <si>
    <t>10 e 24/10/2025</t>
  </si>
  <si>
    <t>GLORIA DE GOITÁ/ GARANHUNS/ ARCOVERDE/ GARANHUNS/ JUPI/        SERRA TALHADA</t>
  </si>
  <si>
    <t>15,17,20,22,24 e 28/10/2025</t>
  </si>
  <si>
    <t>SURUBIM/ BREJÃO</t>
  </si>
  <si>
    <t>01 e 02/10/2025</t>
  </si>
  <si>
    <t>GARANHUNS/ SANHARÓ</t>
  </si>
  <si>
    <t>24 e 29/10/2025</t>
  </si>
  <si>
    <t xml:space="preserve">JOSÉ NILDIVAN PEREIRA DA SILVA </t>
  </si>
  <si>
    <t>VISITA TÉCNICA EM BELO JARDIM</t>
  </si>
  <si>
    <t>RAFAEL BORBA COSTA DOS SANTOS</t>
  </si>
  <si>
    <t>370.946-9</t>
  </si>
  <si>
    <t>CARLOS ANDRÉ SIMÕES VERAS</t>
  </si>
  <si>
    <t>099.120-1</t>
  </si>
  <si>
    <t>AFTE II/ GERENTE</t>
  </si>
  <si>
    <t xml:space="preserve">VISITA TÉCNICA </t>
  </si>
  <si>
    <t>VISITA TÉCNICA/ PERÍCIA JUDICIAL</t>
  </si>
  <si>
    <t>BELO JARDIM/ RECIFE</t>
  </si>
  <si>
    <t>16 e 24/10/2025</t>
  </si>
  <si>
    <t>1610/2025</t>
  </si>
  <si>
    <t>viagem para Cedro e Exu, a serviço da Diretoria III RF Petrolina.</t>
  </si>
  <si>
    <t>EXU/CEDRO</t>
  </si>
  <si>
    <t>368.075-10</t>
  </si>
  <si>
    <t>viagem para Petrolândia e Salgueiro, a serviço da Gerência do NAPA PETROLINA III RF.</t>
  </si>
  <si>
    <t>PETROLÂNDIA/SALGUEIRO</t>
  </si>
  <si>
    <t>MARCONE DE MELO SOUZA</t>
  </si>
  <si>
    <t xml:space="preserve">Para atender demanda da FEBRAFITE no sentido de realizar avaliação técnica de projetos, escolas e instituições, em duas escolas localizadas na área que abrange a III Região Fiscal
 </t>
  </si>
  <si>
    <t>ALVANILSON REIS PIRES</t>
  </si>
  <si>
    <t>187.740-2</t>
  </si>
  <si>
    <t>Reunião ordinária com a CAT</t>
  </si>
  <si>
    <t>Reunião com PGE para divulgação e ações para cobrança do PERC em Arcoverde;
Reunião com gerente sobre PERC e verificação das obras nas agências de Salgueiro e Petrolândia.</t>
  </si>
  <si>
    <t>ARCOVERDE/SALGUEIRO/PETROLÂNDIA</t>
  </si>
  <si>
    <t>16/10/2025 E 17/10/2025</t>
  </si>
  <si>
    <t>20/10/2025 E 21/10/2025</t>
  </si>
  <si>
    <t>Participar de reunião com a diretoria da III DRR.</t>
  </si>
  <si>
    <t>CABROBÓ/OROCÓ/S. J.  DO BELMONTE/ BELÉM DO S. FRANCISCO</t>
  </si>
  <si>
    <t>08/10/2025 E 15/10/2025</t>
  </si>
  <si>
    <t>10/10/2025  E 17/10/2025</t>
  </si>
  <si>
    <t>ATUALIZADO EM 12/10/2025</t>
  </si>
  <si>
    <t>ATUALIZADO EM 12/11/2025</t>
  </si>
  <si>
    <t>ATUALIZADO EM 18/12/2025</t>
  </si>
  <si>
    <t>PARA PARTICIPAR DA 86ª REUNIÃO ORDINÁRIA DO GEFIN</t>
  </si>
  <si>
    <t>PR</t>
  </si>
  <si>
    <t>CURITIBA</t>
  </si>
  <si>
    <t>REUNIÃO OPERAÇÃO DE CRÉDITO COM O BRADESCO E PROPAG NA ESPLANADA DOS MINISTÉRIOS DA FAZENDA STN</t>
  </si>
  <si>
    <t>FLAVIO MARTINS SODRE DA MOTA</t>
  </si>
  <si>
    <t>PARTICIPAR DA 51ª REUNIÃO ORDINÁRIA DO COMSEFAZ, 199ª REUNIÃO ORDINÁRIA DO CONFAZ</t>
  </si>
  <si>
    <t>ES</t>
  </si>
  <si>
    <t>VITÓRIA</t>
  </si>
  <si>
    <t>PARTICIPAÇÃO NA 203ª REUNIÃO COTEPE, 51ª REUNIÃO ORDINÁRIA DO COMSEFAZ E 199ª REUNIÃO ORDINÁRIA DO CONFAZ.</t>
  </si>
  <si>
    <t>GLENILTON BONIFACIO DOS SANTOS SILVA</t>
  </si>
  <si>
    <t>PARTICIPAR DO 80º ENCONTRO NACIONAL DE COORDENADORES E ADMINISTRADORES TRIBUTÁRIOS ESTADUAIS - ENCAT,</t>
  </si>
  <si>
    <t>GO</t>
  </si>
  <si>
    <t>FELIPE DE MORAES CHAVES</t>
  </si>
  <si>
    <t>REUNIÃO EXTRAORDINÁRIA DO GT78 - BENEFÍCIOS FISCAIS</t>
  </si>
  <si>
    <t>JOSE ALBERTO DE ARAUJO GOMES FILHO</t>
  </si>
  <si>
    <t>REPRESENTAR PERNAMBUCO NAS DISCUSSÕES E DELIBERAÇÕES TÉCNICO-NORMATIVAS E OPERACIONAIS RELATIVAS À NF-E/NFC-E, ASSEGURANDO ADERÊNCIA DOS SISTEMAS DA SEFAZ/PE ÀS NOVAS REGRAS DECORRENTES DA REFORMA TRIBUTÁRIA (IBS/CBS E AJUSTES CORRELATOS</t>
  </si>
  <si>
    <t>AFRANIO CAVALCANTE SILVA</t>
  </si>
  <si>
    <t xml:space="preserve">PARTICIPAR DA14ª REUNIÃO DO GT-REFORMA TRIBUTÁRIA/GEFIN </t>
  </si>
  <si>
    <t>PARTICIPAÇÃO NA 202ª REUNIÃO COTEPE</t>
  </si>
  <si>
    <t>MONICA CRISTINA FRAGA SOUZA</t>
  </si>
  <si>
    <t>PARTICIPAÇÃO NO ENCONTRO NACIONAL DE CORREGEDORIAS, PROMOVIDO PELA CONTROLADORIA GERAL DA UNIÃO - CGU</t>
  </si>
  <si>
    <t>CAROLINA GELENSKE ALVES DE LIMA</t>
  </si>
  <si>
    <t>145.182-02</t>
  </si>
  <si>
    <t>SUPERINTENDENTE DE PROCESSOS E PLANEJAMENTO ESTRATÉGICO</t>
  </si>
  <si>
    <t>PARTICIPAR DA 66º REUNIÃO ORDINÁRIA DA COMISSÃO DE GESTÃO FAZENDÁRIOS DA COGEF</t>
  </si>
  <si>
    <t>125699/02</t>
  </si>
  <si>
    <t>FABIO HENRIQUE S  DE OLIVEIRA</t>
  </si>
  <si>
    <t>SECRETÁRIO EXECUTIVO DE COORDENAÇÃO INSTITUCIONAL</t>
  </si>
  <si>
    <t>NAYANE BARBOSA RIBEIRO BERNARDO</t>
  </si>
  <si>
    <t>412.964-4</t>
  </si>
  <si>
    <t>JATTE</t>
  </si>
  <si>
    <t>PARTICIPAR DO XVIII CONGRESSO INTERNACIONAL DE DIREITO TRIBUTÁRIO</t>
  </si>
  <si>
    <t>MG</t>
  </si>
  <si>
    <t>BELO HORIZONTE</t>
  </si>
  <si>
    <t>LEONARDO MENDONCA PIRES FERREIRA</t>
  </si>
  <si>
    <t>412.844-3</t>
  </si>
  <si>
    <t>NATAL</t>
  </si>
  <si>
    <t>MAIRA NEVES BEZERRA CAVALCANTI</t>
  </si>
  <si>
    <t>370.972-8</t>
  </si>
  <si>
    <t>CABO DE SANTO AGOSTINHO</t>
  </si>
  <si>
    <t xml:space="preserve">Visitas técnicas ao Expresso Cidadão </t>
  </si>
  <si>
    <t>SURUBIM, CARUARU E GARANHUNS</t>
  </si>
  <si>
    <t>DANIEL DA SILVA MOURA</t>
  </si>
  <si>
    <t>187.777-1</t>
  </si>
  <si>
    <t>RIO FORMOSO</t>
  </si>
  <si>
    <t>CARPINA, LAGOA DO CARRO E RIO FORMOSO</t>
  </si>
  <si>
    <t>CARPINA E LAGOA DO CARRO</t>
  </si>
  <si>
    <t>RIO FORMOSO,CARPINA,LAGOA DO CARRO E BELO JARDIM</t>
  </si>
  <si>
    <t>RIO FORMOSO E BELO JARDIM</t>
  </si>
  <si>
    <t>ARCOVERDE, BUIQUE, TUPANATINGA E ÁGUAS BELAS</t>
  </si>
  <si>
    <t>CARPINA, L.ITAENGA, L.CARRO,ARCOVERDE, BUIQUE,TUPANATINGA,ÁGUAS BELAS</t>
  </si>
  <si>
    <t>SURUBIM,FREI MIGUELINHO,STA.MARIA CAMBUCÁ,VERTENTES E CARUARU</t>
  </si>
  <si>
    <t>SURUBIM,FREI MIGUELINHO,STA.MARIA CAMBUCÁ,VERTENTES,CARUARU,BEZERROS</t>
  </si>
  <si>
    <t>ANTONIO EMERY LOPES JUNIOR</t>
  </si>
  <si>
    <t>Coordenação da Operação Agreste</t>
  </si>
  <si>
    <t>186.623-0</t>
  </si>
  <si>
    <t>GARANHUNS E CARUARU</t>
  </si>
  <si>
    <t>CARUARU, SÃO CAETANO, VERTENTES, TORITAMA E SANTACRUZ CAPIBARIBE</t>
  </si>
  <si>
    <t>TAQUARITINGA DO NORTE E SANTA CRUZ DO CAPIBARIBE</t>
  </si>
  <si>
    <t>TAQUARITINGA DO NORTE, SANTA CRUZ DO CAPIBARIBE E TORITAMA</t>
  </si>
  <si>
    <t>ITAMBÉ</t>
  </si>
  <si>
    <t>SANTA CRUZ DO CAPIBARIBE E SÃO CAETANO</t>
  </si>
  <si>
    <t>AGRESTINA E IBIRAJUBA</t>
  </si>
  <si>
    <t>GARANHUNS, ÁGUAS BELAS E CARUARU</t>
  </si>
  <si>
    <t>SANTA CRUZ DO CAPIBARIBE, CARUARU  E SÃO CAETANO</t>
  </si>
  <si>
    <t>ANDRÉ ALEXANDRE A.VASCONCELOS SILVA</t>
  </si>
  <si>
    <t>Lançamento COOPERA em Recife/ Divulgação do COOPERA, ARE Arcoverde/ Reunião CAT Recife/ Divulgação do COOPERA, ARE Sanata Cruz do Capibaribe</t>
  </si>
  <si>
    <t>RECIFE/ ARCOVERDE/ RECIFE/  SANTA CRUZ DO CAPIBARIBE</t>
  </si>
  <si>
    <t>11,13,18 e 24/11/2025</t>
  </si>
  <si>
    <t>Visita técnica ARE Garanhuns/ Visita técnica ARE Santa Cruz do Capibaribe/ Visita Técnica ARE Surubim/ Visita técnica ARE Arcoverde</t>
  </si>
  <si>
    <t xml:space="preserve">GARANHUNS/ SANTA CRUZ DO CAPIBARIBE/ SURUBIM/ ARCOVERDE  </t>
  </si>
  <si>
    <t>06,13,18 E 27/11/2025</t>
  </si>
  <si>
    <t>BELO JARDIM/ ARCOVERDE/ ARCOVERDE/ BELO JARDIM/ BELO JARDIM/ ARCOVERDE/ SANTA CRUZ DO CAPIBARIBE/ AFOGADOS DA INGAZEIRA/ SANTA CRUZ DO CAPIBARIBE/ ARCOVERDE</t>
  </si>
  <si>
    <t>05,06,12,13,18,19,24,25,26 e 27/11/2025</t>
  </si>
  <si>
    <t>OS número 2025.000009282598-62/                     OS número 2025.000009282582-11/                           OS número 2025.000009282610-93/                      OS número 2025.000009282584-67</t>
  </si>
  <si>
    <t>SANTA CRUZ DO CAPIBARIBE/ GRAVATÁ/ VERTENTES/ JATAÚBA</t>
  </si>
  <si>
    <t>03,10,17 e 24/11/2025</t>
  </si>
  <si>
    <t xml:space="preserve">BELO JARDIM/ BELO JARDIM </t>
  </si>
  <si>
    <t>20 e 26/11/2025</t>
  </si>
  <si>
    <t>Atividades na ARE Belo Jardim</t>
  </si>
  <si>
    <t>BELO JARDIM/ BELO JARDIM/ BELO JARDIM</t>
  </si>
  <si>
    <t>05,07 e 11/11/2025</t>
  </si>
  <si>
    <t>Atividades na ARE Belo Jardim/ Atividades na ARE Belo Jardim/ Atividades na ARE Belo Jardim/ Pegar material de suprimentos das ARE's/ Atividades na ARE Belo Jardim</t>
  </si>
  <si>
    <t xml:space="preserve">BELO JARDIM/  BELO JARDIM/ BELO JARDIM/ CARUARU BELO JARDIM </t>
  </si>
  <si>
    <t>05,12,19,25 e 26/11/2025</t>
  </si>
  <si>
    <t>12 e 26/11/2025</t>
  </si>
  <si>
    <t xml:space="preserve">Abordagem aos contribuintes com o objetivo de negociação dos valores de ICMS declarados no SPED e não pagos referente aos períodos fiscais de 01/2020 a 12/2024, para que haja a regularidade dos valores usufruindo dos benefícios do PERC 2025. </t>
  </si>
  <si>
    <t xml:space="preserve">CARUARU/ SERRA TALHADA/ CARUARU/ CARUARU/ CARUARU/ BONITO/ BEZERROS </t>
  </si>
  <si>
    <t>10,11,21 e 24/11/2025</t>
  </si>
  <si>
    <t xml:space="preserve">GRAVATÁ/ GARANHUNS/ SALOÁ/ JUREMA/ FEIRA NOVA/ GRAVATÁ/ GRAVATÁ/ PANELAS </t>
  </si>
  <si>
    <t>03,05,07,10,11,12,24 e 28/11/2025</t>
  </si>
  <si>
    <t>DILIGÊNCIA FISCAL</t>
  </si>
  <si>
    <t>GRAVATÁ/ GLÓRIA DE GOITÁ</t>
  </si>
  <si>
    <t>11 e 18/11/2025</t>
  </si>
  <si>
    <t>RECIFE/ PANELAS/ RECIFE</t>
  </si>
  <si>
    <t>05,12 e 17/11/2025</t>
  </si>
  <si>
    <t>Viagem para Araripina/Ouricuri a serviço da DG IIIRF</t>
  </si>
  <si>
    <t>viagem para Araripina e Ouricuri, a serviço da Gerência do NAPA PETROLINA III RF.</t>
  </si>
  <si>
    <t>ARARIRPINA</t>
  </si>
  <si>
    <t xml:space="preserve">Viagem para Araripina a serviço da DG IIIRF.
 </t>
  </si>
  <si>
    <t>446.032-4</t>
  </si>
  <si>
    <t xml:space="preserve">VIAGEM A SERVIÇO DA DIRETORIA DA III RF
 </t>
  </si>
  <si>
    <t>446.032-5</t>
  </si>
  <si>
    <t xml:space="preserve">VIAGEM A SERVIÇO Do NAPA DA III RF
 </t>
  </si>
  <si>
    <t>Maria do Socorro Delmondes Bentinho Terto</t>
  </si>
  <si>
    <t>292.593-0</t>
  </si>
  <si>
    <t>GERENTE NAPA/EXQ</t>
  </si>
  <si>
    <t>Visita técnica a serviço do NAPA.</t>
  </si>
  <si>
    <t>ARARIPINA/ OURICURI</t>
  </si>
  <si>
    <t xml:space="preserve">Visita Técnica na ARE Salgueiro
 </t>
  </si>
  <si>
    <t xml:space="preserve">Reunião da Comissão de Ética da SEFAZ.
 </t>
  </si>
  <si>
    <t>Visita Técnica nas AREs Araripina e Ouricuri.</t>
  </si>
  <si>
    <t>Reunião com Agência Nacional de Mineração - ANM para assinatura do Convênio de Cooperação Técnica com a Sefaz.</t>
  </si>
  <si>
    <t>180.235-6</t>
  </si>
  <si>
    <t>Reunião com o Grupo Siqueira e a Procuradoria sobre o PERC.</t>
  </si>
  <si>
    <t xml:space="preserve"> GIOVANI FEITOSA DE CARVALHO</t>
  </si>
  <si>
    <t>Deslocamentos na III RF para Atendimento de Demandas do Período</t>
  </si>
  <si>
    <t>PETROLÂNDIA</t>
  </si>
  <si>
    <t xml:space="preserve">10/11/2025 E 17/11/2025 </t>
  </si>
  <si>
    <t>12/11/2025 E 18/11/2025</t>
  </si>
  <si>
    <t>PARTICIPAR DA 86ª REUNIÃO ORDINÁRIA DO GEFIN </t>
  </si>
  <si>
    <t>ATUALIZADO EM 09/01/2026</t>
  </si>
  <si>
    <t>DA FELIPE SANTOS DE ABREU</t>
  </si>
  <si>
    <t>412.963-6</t>
  </si>
  <si>
    <t>PARTICIPAR DO XXII CONGRESSO NACIONAL DE ESTUDOS TRIBUTÁRIOS,PROMOVIDO PELO INSTITUTO BRASILEIRO DE ESTUDOS TRIBUTÁRIOS-IBET</t>
  </si>
  <si>
    <t>ANA LUIZA LEITE DA SILVA</t>
  </si>
  <si>
    <t>412.962-8</t>
  </si>
  <si>
    <t>ARCOVERDE, SERRA TALHADA, TRIUNFO</t>
  </si>
  <si>
    <t>ARCOVERDE, SERRA TALHADA, SALGUEIRO, PETROLÂNDIA</t>
  </si>
  <si>
    <t>ARCOVERDE, SERRA TALHADA, TRIUNFO, PETROLÂNDIA</t>
  </si>
  <si>
    <t>GLÓRIA DE GOITÁ</t>
  </si>
  <si>
    <t>SÃO JOSÉ DO EGITO, BREJINHO</t>
  </si>
  <si>
    <t>LUIZ FREDERICO DRECHSLER RIO</t>
  </si>
  <si>
    <t>180.245-3</t>
  </si>
  <si>
    <t>Reunião CAT em Recife/ Reunião CAT em Recife/ Reunião CPCAF em Recife/ Visita Técnica ARE Surubim</t>
  </si>
  <si>
    <t>RECIFE/ RECIFE/ RECIFE/ SURUBIM</t>
  </si>
  <si>
    <t>01,10,11 e 17/12/2025</t>
  </si>
  <si>
    <t>Visita técnica ARE Belo Jardim/ Visita Técnica ARE Serra Talhada/ Vista Técnica ARE Garanhuns/ Visita Técnica ARE Sanata Cruz do Capibaribe</t>
  </si>
  <si>
    <t xml:space="preserve">BELO JARDIM/ SERRA TALHADA/ GARANHUNS/  SANTA CRUZ DO CAPIBARIBE </t>
  </si>
  <si>
    <t>04,09,10 e 16/12/2025</t>
  </si>
  <si>
    <t>SANTA CRUZ DO CAPIBARIBE/ GRAVATÁ/ BELO JARDIM/ BELO JARDIM/ SERRA TALHADA/ ARCOVERDE/ SURUBIM/ ARCOBERDE</t>
  </si>
  <si>
    <t>02,03,04,05,09,10,12 e 18/12/2025</t>
  </si>
  <si>
    <t>Assuntos administrativos na empresa Vervana Horti e Frios.</t>
  </si>
  <si>
    <t xml:space="preserve">BATOLOMEU JOSÉ DA SILVA </t>
  </si>
  <si>
    <t>470.246-8</t>
  </si>
  <si>
    <t>CAA3</t>
  </si>
  <si>
    <t>Assunto administrativo/ Transporte</t>
  </si>
  <si>
    <t>CARLOS HENRIQUE SELEGIN</t>
  </si>
  <si>
    <t>446.048-0</t>
  </si>
  <si>
    <t>Assunto administrativo na ARE</t>
  </si>
  <si>
    <t xml:space="preserve">BELO JARDIM/ BELO JARDIM/ BELO JARDIM/ BELO JARDIM </t>
  </si>
  <si>
    <t>10,12,17 e 29/12/2025</t>
  </si>
  <si>
    <t>Curso na ESAFAZ/ Atividades na ARE Belo Jardim/ Atividades na ARE Belo Jardim/ Atividades na ARE Belo Jardim/ Pegar suprimentos das ARE''s/ Atividades na ARE Belo Jardim</t>
  </si>
  <si>
    <t xml:space="preserve">RECIFE/    BELO JARDIM/ BELO JARDIM/ BELO JARDIM/ CARUARU/ BELO JARDIM </t>
  </si>
  <si>
    <t>03,04,11,17,18 e 24/12/2025</t>
  </si>
  <si>
    <t>03 e 10/12/2025</t>
  </si>
  <si>
    <t xml:space="preserve">CARUARU/ CARUARU/ FEIRA NOA/ GLÓRIA DE GOITÁ </t>
  </si>
  <si>
    <t>02,04,09 e 11/12/2025</t>
  </si>
  <si>
    <t>LAJEDO/ QUIPAPÁ/   JUPI/   ITAPETIM/ SERRA TALHADA/ GARANHUNS/ GARANHUNS/ ARCOVERDE</t>
  </si>
  <si>
    <t>02,09,11,12,15,19,22 e 23/12/2025</t>
  </si>
  <si>
    <t>SANHARÓ</t>
  </si>
  <si>
    <t>CURSO DE AUDITORIA CONTÁBIL TRIBUTÁRIA DO ICMS</t>
  </si>
  <si>
    <t>09,10,11 e 12/12/2025</t>
  </si>
  <si>
    <t>INÁCIO MARCÍLIO DOS SANTOS ORIÁ</t>
  </si>
  <si>
    <t>INTIMAÇÕES FISCAL</t>
  </si>
  <si>
    <t>02, e 03/12/2025</t>
  </si>
  <si>
    <t xml:space="preserve">viagem para Salgueiro, a serviço da Gerência do NAPA PETROLINA III RF.
 </t>
  </si>
  <si>
    <t>Rogério Nunes de Sena</t>
  </si>
  <si>
    <t>1085131-01</t>
  </si>
  <si>
    <t xml:space="preserve">participar em curso de Auditoria Contábil promovido pela ESAFAZ
 </t>
  </si>
  <si>
    <t>Visita Técnica às agências da III RF para fins de avaliação da estrutura e programação para 2026, a serviço da Diretoria III RF</t>
  </si>
  <si>
    <t>ARARIPINA/OURICURI/SALGUEIRO/PETROLÂNDIA</t>
  </si>
  <si>
    <t>04/12/2025 E 08/12/2025</t>
  </si>
  <si>
    <t>05/12/2025 E 10/12/2025</t>
  </si>
  <si>
    <t>Antonio dos Reis e Silva Filho</t>
  </si>
  <si>
    <t>370.939-6</t>
  </si>
  <si>
    <t>GOATE/AFTE I</t>
  </si>
  <si>
    <t>Participação no Curso de Auditoria Contábil Tributária do ICMS em Recife.</t>
  </si>
  <si>
    <t xml:space="preserve">Reunião técnica.
 </t>
  </si>
  <si>
    <t>ARARIPINA E OURICURI</t>
  </si>
  <si>
    <t>EXECUÇÃO DE OS.</t>
  </si>
  <si>
    <t>187878-6</t>
  </si>
  <si>
    <t>30/11/2025 E 10/12/2025</t>
  </si>
  <si>
    <t>02/12/2025 E 12/12/2025</t>
  </si>
  <si>
    <t>TRINDADE/IPUBI</t>
  </si>
  <si>
    <t>09/12/2025 E 16/12/2025</t>
  </si>
  <si>
    <t>12/12/2025 E 19/12/2025</t>
  </si>
  <si>
    <t>09/12/2025 E 15/12/2025</t>
  </si>
  <si>
    <t>11/12/2025 E 16/12/2025</t>
  </si>
  <si>
    <t>Reunião com a CAT;
Reunião com a CAT e reunião CPCAF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</si>
</sst>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R$&quot;\ #,##0.00;[Red]\-&quot;R$&quot;\ #,##0.00"/>
    <numFmt numFmtId="164" formatCode="[$R$]#,##0.00"/>
    <numFmt numFmtId="165" formatCode="[$R$ -416]#,##0.00"/>
    <numFmt numFmtId="166" formatCode="d/m/yyyy"/>
    <numFmt numFmtId="167" formatCode="&quot;R$&quot;\ #,##0.00"/>
    <numFmt numFmtId="168" formatCode="0.0"/>
    <numFmt numFmtId="169" formatCode="#,##0.0"/>
    <numFmt numFmtId="173" formatCode="_-&quot;R$&quot;\ * #,##0.00_-;\-&quot;R$&quot;\ * #,##0.00_-;_-&quot;R$&quot;\ * &quot;-&quot;??_-;_-@_-"/>
    <numFmt numFmtId="174" formatCode="_-* #,##0.00_-;\-* #,##0.00_-;_-* &quot;-&quot;??_-;_-@_-"/>
    <numFmt numFmtId="175" formatCode="#,##0.00;\(#,##0.00\)"/>
  </numFmts>
  <fonts count="56" x14ac:knownFonts="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0"/>
      <color rgb="FF000000"/>
      <name val="Arial"/>
    </font>
    <font>
      <sz val="11"/>
      <color rgb="FF000000"/>
      <name val="Arial"/>
    </font>
    <font>
      <sz val="11"/>
      <color rgb="FF000000"/>
      <name val="Cambria"/>
    </font>
    <font>
      <sz val="10"/>
      <color rgb="FFEFEFEF"/>
      <name val="Arial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61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  <font>
      <sz val="11"/>
      <color rgb="FF000000"/>
      <name val="Arial"/>
      <family val="2"/>
      <scheme val="minor"/>
    </font>
    <font>
      <sz val="11"/>
      <color rgb="FF222222"/>
      <name val="Arial"/>
      <family val="2"/>
    </font>
    <font>
      <sz val="10"/>
      <name val="Arial"/>
      <family val="2"/>
    </font>
    <font>
      <sz val="11"/>
      <color rgb="FF222222"/>
      <name val="Arial"/>
    </font>
    <font>
      <sz val="11"/>
      <color rgb="FF000000"/>
      <name val="Arial"/>
      <charset val="1"/>
    </font>
    <font>
      <sz val="11"/>
      <color rgb="FF000000"/>
      <name val="Arial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000000"/>
      <name val="Arial"/>
      <family val="2"/>
      <charset val="1"/>
    </font>
    <font>
      <sz val="11"/>
      <color rgb="FFFF0000"/>
      <name val="Arial"/>
      <family val="2"/>
    </font>
    <font>
      <sz val="11"/>
      <color rgb="FFFF0000"/>
      <name val="Arial"/>
      <family val="2"/>
      <charset val="1"/>
    </font>
    <font>
      <sz val="11"/>
      <color rgb="FFC9211E"/>
      <name val="Arial"/>
      <family val="2"/>
      <charset val="1"/>
    </font>
    <font>
      <sz val="11"/>
      <name val="Arial"/>
      <family val="2"/>
      <scheme val="minor"/>
    </font>
    <font>
      <sz val="10"/>
      <color rgb="FF000000"/>
      <name val="Arial"/>
      <family val="2"/>
    </font>
    <font>
      <sz val="11"/>
      <color rgb="FF222222"/>
      <name val="Arial"/>
      <family val="2"/>
      <charset val="1"/>
    </font>
    <font>
      <sz val="10"/>
      <name val="Arial"/>
      <family val="2"/>
      <scheme val="minor"/>
    </font>
    <font>
      <sz val="11"/>
      <color rgb="FF222222"/>
      <name val="Arial"/>
      <family val="2"/>
      <scheme val="minor"/>
    </font>
    <font>
      <sz val="10"/>
      <color rgb="FF000000"/>
      <name val="Cambria"/>
      <family val="1"/>
    </font>
    <font>
      <sz val="10"/>
      <color rgb="FF000000"/>
      <name val="Aptos Narrow"/>
      <family val="2"/>
    </font>
    <font>
      <sz val="11"/>
      <color rgb="FF000000"/>
      <name val="Calibri"/>
    </font>
    <font>
      <b/>
      <sz val="12"/>
      <color rgb="FF000000"/>
      <name val="Arial"/>
      <family val="2"/>
      <scheme val="minor"/>
    </font>
    <font>
      <sz val="11"/>
      <color rgb="FF000000"/>
      <name val="Aptos Narrow"/>
      <family val="2"/>
    </font>
    <font>
      <sz val="12"/>
      <color rgb="FF000000"/>
      <name val="Arial"/>
      <family val="2"/>
      <scheme val="minor"/>
    </font>
    <font>
      <sz val="11"/>
      <color rgb="FF000000"/>
      <name val="Calibri"/>
      <charset val="1"/>
    </font>
    <font>
      <b/>
      <sz val="11"/>
      <color rgb="FF000000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rgb="FF000000"/>
      <name val="Arial"/>
      <family val="2"/>
    </font>
    <font>
      <sz val="10"/>
      <name val="Aptos Narrow"/>
      <family val="2"/>
    </font>
    <font>
      <sz val="11"/>
      <name val="Aptos Narrow"/>
      <family val="2"/>
    </font>
    <font>
      <sz val="11"/>
      <name val="Calibri"/>
      <family val="2"/>
    </font>
    <font>
      <sz val="11"/>
      <name val="Arial"/>
      <family val="2"/>
      <charset val="1"/>
    </font>
    <font>
      <sz val="11"/>
      <name val="Calibri"/>
      <family val="2"/>
      <charset val="1"/>
    </font>
    <font>
      <b/>
      <sz val="1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C6EFCE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EFEFEF"/>
      </patternFill>
    </fill>
    <fill>
      <patternFill patternType="solid">
        <fgColor rgb="FFB7B7B7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0" tint="-0.249977111117893"/>
        <bgColor rgb="FFB7B7B7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1C4587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B7B7B7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0.34998626667073579"/>
        <bgColor rgb="FFB7B7B7"/>
      </patternFill>
    </fill>
    <fill>
      <patternFill patternType="solid">
        <fgColor theme="2" tint="-0.34998626667073579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7B7B7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0"/>
        <bgColor rgb="FFEFEFEF"/>
      </patternFill>
    </fill>
    <fill>
      <patternFill patternType="solid">
        <fgColor rgb="FFBFBFBF"/>
        <bgColor rgb="FF000000"/>
      </patternFill>
    </fill>
    <fill>
      <patternFill patternType="solid">
        <fgColor theme="2" tint="-0.249977111117893"/>
        <bgColor rgb="FFB7B7B7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7">
    <xf numFmtId="0" fontId="0" fillId="0" borderId="0"/>
    <xf numFmtId="0" fontId="19" fillId="0" borderId="3"/>
    <xf numFmtId="0" fontId="20" fillId="0" borderId="3"/>
    <xf numFmtId="0" fontId="16" fillId="0" borderId="3"/>
    <xf numFmtId="0" fontId="18" fillId="6" borderId="3" applyNumberFormat="0" applyBorder="0" applyAlignment="0" applyProtection="0"/>
    <xf numFmtId="0" fontId="2" fillId="0" borderId="3"/>
    <xf numFmtId="0" fontId="25" fillId="0" borderId="3"/>
    <xf numFmtId="0" fontId="21" fillId="0" borderId="3"/>
    <xf numFmtId="0" fontId="27" fillId="0" borderId="3"/>
    <xf numFmtId="0" fontId="21" fillId="0" borderId="3"/>
    <xf numFmtId="0" fontId="26" fillId="0" borderId="3"/>
    <xf numFmtId="0" fontId="26" fillId="0" borderId="3"/>
    <xf numFmtId="0" fontId="26" fillId="0" borderId="3"/>
    <xf numFmtId="0" fontId="26" fillId="0" borderId="3"/>
    <xf numFmtId="0" fontId="26" fillId="0" borderId="3"/>
    <xf numFmtId="0" fontId="26" fillId="0" borderId="3"/>
    <xf numFmtId="0" fontId="1" fillId="0" borderId="3"/>
    <xf numFmtId="174" fontId="1" fillId="0" borderId="3" applyFont="0" applyFill="0" applyBorder="0" applyAlignment="0" applyProtection="0"/>
    <xf numFmtId="173" fontId="1" fillId="0" borderId="3" applyFont="0" applyFill="0" applyBorder="0" applyAlignment="0" applyProtection="0"/>
    <xf numFmtId="0" fontId="23" fillId="0" borderId="3"/>
    <xf numFmtId="0" fontId="23" fillId="0" borderId="3"/>
    <xf numFmtId="0" fontId="1" fillId="0" borderId="3"/>
    <xf numFmtId="0" fontId="21" fillId="0" borderId="3"/>
    <xf numFmtId="0" fontId="1" fillId="0" borderId="3"/>
    <xf numFmtId="174" fontId="1" fillId="0" borderId="3" applyFont="0" applyFill="0" applyBorder="0" applyAlignment="0" applyProtection="0"/>
    <xf numFmtId="173" fontId="1" fillId="0" borderId="3" applyFont="0" applyFill="0" applyBorder="0" applyAlignment="0" applyProtection="0"/>
    <xf numFmtId="0" fontId="21" fillId="0" borderId="3"/>
  </cellStyleXfs>
  <cellXfs count="1054">
    <xf numFmtId="0" fontId="0" fillId="0" borderId="0" xfId="0"/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3" borderId="5" xfId="0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13" fillId="0" borderId="0" xfId="0" applyFont="1"/>
    <xf numFmtId="0" fontId="12" fillId="0" borderId="0" xfId="0" applyFont="1"/>
    <xf numFmtId="0" fontId="13" fillId="0" borderId="0" xfId="0" applyFont="1" applyAlignment="1">
      <alignment horizontal="right"/>
    </xf>
    <xf numFmtId="0" fontId="10" fillId="2" borderId="5" xfId="0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5" fillId="3" borderId="4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14" fontId="12" fillId="4" borderId="16" xfId="0" applyNumberFormat="1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166" fontId="0" fillId="8" borderId="16" xfId="0" applyNumberFormat="1" applyFill="1" applyBorder="1" applyAlignment="1">
      <alignment horizontal="center" vertical="center" wrapText="1"/>
    </xf>
    <xf numFmtId="165" fontId="0" fillId="8" borderId="16" xfId="0" applyNumberFormat="1" applyFill="1" applyBorder="1" applyAlignment="1">
      <alignment vertical="center" wrapText="1"/>
    </xf>
    <xf numFmtId="0" fontId="16" fillId="8" borderId="16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4" fontId="16" fillId="4" borderId="16" xfId="0" applyNumberFormat="1" applyFont="1" applyFill="1" applyBorder="1" applyAlignment="1">
      <alignment horizontal="center" vertical="center" wrapText="1"/>
    </xf>
    <xf numFmtId="165" fontId="16" fillId="4" borderId="16" xfId="0" applyNumberFormat="1" applyFont="1" applyFill="1" applyBorder="1" applyAlignment="1">
      <alignment vertical="center" wrapText="1"/>
    </xf>
    <xf numFmtId="0" fontId="16" fillId="4" borderId="16" xfId="0" applyFont="1" applyFill="1" applyBorder="1" applyAlignment="1">
      <alignment vertical="center" wrapText="1"/>
    </xf>
    <xf numFmtId="0" fontId="16" fillId="7" borderId="5" xfId="0" applyFont="1" applyFill="1" applyBorder="1" applyAlignment="1">
      <alignment horizontal="center" vertical="center" wrapText="1"/>
    </xf>
    <xf numFmtId="14" fontId="16" fillId="7" borderId="5" xfId="0" applyNumberFormat="1" applyFont="1" applyFill="1" applyBorder="1" applyAlignment="1">
      <alignment horizontal="center" vertical="center" wrapText="1"/>
    </xf>
    <xf numFmtId="14" fontId="16" fillId="7" borderId="15" xfId="0" applyNumberFormat="1" applyFont="1" applyFill="1" applyBorder="1" applyAlignment="1">
      <alignment horizontal="center" vertical="center" wrapText="1"/>
    </xf>
    <xf numFmtId="165" fontId="16" fillId="7" borderId="15" xfId="0" applyNumberFormat="1" applyFont="1" applyFill="1" applyBorder="1" applyAlignment="1">
      <alignment vertical="center" wrapText="1"/>
    </xf>
    <xf numFmtId="0" fontId="16" fillId="10" borderId="15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 wrapText="1"/>
    </xf>
    <xf numFmtId="164" fontId="16" fillId="7" borderId="16" xfId="0" applyNumberFormat="1" applyFont="1" applyFill="1" applyBorder="1" applyAlignment="1">
      <alignment horizontal="center" vertical="center" wrapText="1"/>
    </xf>
    <xf numFmtId="165" fontId="12" fillId="4" borderId="16" xfId="0" applyNumberFormat="1" applyFont="1" applyFill="1" applyBorder="1" applyAlignment="1">
      <alignment vertical="center" wrapText="1"/>
    </xf>
    <xf numFmtId="0" fontId="12" fillId="7" borderId="16" xfId="0" applyFont="1" applyFill="1" applyBorder="1" applyAlignment="1">
      <alignment horizontal="center" vertical="center" wrapText="1"/>
    </xf>
    <xf numFmtId="0" fontId="12" fillId="10" borderId="16" xfId="0" applyFont="1" applyFill="1" applyBorder="1" applyAlignment="1">
      <alignment horizontal="left" vertical="center" wrapText="1"/>
    </xf>
    <xf numFmtId="0" fontId="12" fillId="10" borderId="16" xfId="0" applyFont="1" applyFill="1" applyBorder="1" applyAlignment="1">
      <alignment horizontal="center" vertical="center" wrapText="1"/>
    </xf>
    <xf numFmtId="164" fontId="12" fillId="7" borderId="16" xfId="0" applyNumberFormat="1" applyFont="1" applyFill="1" applyBorder="1" applyAlignment="1">
      <alignment horizontal="center" vertical="center" wrapText="1"/>
    </xf>
    <xf numFmtId="14" fontId="12" fillId="7" borderId="16" xfId="0" applyNumberFormat="1" applyFont="1" applyFill="1" applyBorder="1" applyAlignment="1">
      <alignment horizontal="center" vertical="center" wrapText="1"/>
    </xf>
    <xf numFmtId="165" fontId="12" fillId="7" borderId="16" xfId="0" applyNumberFormat="1" applyFont="1" applyFill="1" applyBorder="1" applyAlignment="1">
      <alignment vertical="center" wrapText="1"/>
    </xf>
    <xf numFmtId="165" fontId="12" fillId="5" borderId="16" xfId="0" applyNumberFormat="1" applyFont="1" applyFill="1" applyBorder="1" applyAlignment="1">
      <alignment vertical="center" wrapText="1"/>
    </xf>
    <xf numFmtId="0" fontId="12" fillId="10" borderId="17" xfId="0" applyFont="1" applyFill="1" applyBorder="1" applyAlignment="1">
      <alignment horizontal="left" vertical="center" wrapText="1"/>
    </xf>
    <xf numFmtId="0" fontId="16" fillId="10" borderId="16" xfId="0" applyFont="1" applyFill="1" applyBorder="1" applyAlignment="1">
      <alignment horizontal="left" vertical="center" wrapText="1"/>
    </xf>
    <xf numFmtId="14" fontId="16" fillId="7" borderId="16" xfId="0" applyNumberFormat="1" applyFont="1" applyFill="1" applyBorder="1" applyAlignment="1">
      <alignment horizontal="center" vertical="center" wrapText="1"/>
    </xf>
    <xf numFmtId="165" fontId="12" fillId="11" borderId="16" xfId="0" applyNumberFormat="1" applyFont="1" applyFill="1" applyBorder="1" applyAlignment="1">
      <alignment vertical="center" wrapText="1"/>
    </xf>
    <xf numFmtId="0" fontId="25" fillId="8" borderId="16" xfId="6" applyFill="1" applyBorder="1" applyAlignment="1">
      <alignment horizontal="center" vertical="center" wrapText="1"/>
    </xf>
    <xf numFmtId="0" fontId="25" fillId="0" borderId="16" xfId="6" applyBorder="1" applyAlignment="1">
      <alignment horizontal="left" vertical="center" wrapText="1"/>
    </xf>
    <xf numFmtId="0" fontId="25" fillId="0" borderId="16" xfId="6" applyBorder="1" applyAlignment="1">
      <alignment horizontal="center" vertical="center" wrapText="1"/>
    </xf>
    <xf numFmtId="166" fontId="25" fillId="8" borderId="16" xfId="6" applyNumberFormat="1" applyFill="1" applyBorder="1" applyAlignment="1">
      <alignment horizontal="center" vertical="center" wrapText="1"/>
    </xf>
    <xf numFmtId="0" fontId="25" fillId="8" borderId="16" xfId="6" applyFill="1" applyBorder="1" applyAlignment="1">
      <alignment vertical="center" wrapText="1"/>
    </xf>
    <xf numFmtId="0" fontId="22" fillId="8" borderId="16" xfId="6" applyFont="1" applyFill="1" applyBorder="1" applyAlignment="1">
      <alignment horizontal="center" vertical="center" wrapText="1"/>
    </xf>
    <xf numFmtId="165" fontId="25" fillId="8" borderId="16" xfId="6" applyNumberFormat="1" applyFill="1" applyBorder="1" applyAlignment="1">
      <alignment vertical="center" wrapText="1"/>
    </xf>
    <xf numFmtId="165" fontId="25" fillId="9" borderId="16" xfId="6" applyNumberFormat="1" applyFill="1" applyBorder="1" applyAlignment="1">
      <alignment vertical="center" wrapText="1"/>
    </xf>
    <xf numFmtId="14" fontId="25" fillId="8" borderId="16" xfId="6" applyNumberFormat="1" applyFill="1" applyBorder="1" applyAlignment="1">
      <alignment horizontal="center" vertical="center" wrapText="1"/>
    </xf>
    <xf numFmtId="0" fontId="16" fillId="8" borderId="16" xfId="6" applyFont="1" applyFill="1" applyBorder="1" applyAlignment="1">
      <alignment horizontal="center" vertical="center" wrapText="1"/>
    </xf>
    <xf numFmtId="164" fontId="16" fillId="8" borderId="16" xfId="6" applyNumberFormat="1" applyFont="1" applyFill="1" applyBorder="1" applyAlignment="1">
      <alignment horizontal="center" vertical="center" wrapText="1"/>
    </xf>
    <xf numFmtId="14" fontId="16" fillId="8" borderId="16" xfId="6" applyNumberFormat="1" applyFont="1" applyFill="1" applyBorder="1" applyAlignment="1">
      <alignment horizontal="center" vertical="center" wrapText="1"/>
    </xf>
    <xf numFmtId="0" fontId="28" fillId="0" borderId="3" xfId="6" applyFont="1" applyAlignment="1">
      <alignment horizontal="center" vertical="center"/>
    </xf>
    <xf numFmtId="0" fontId="16" fillId="8" borderId="16" xfId="6" applyFont="1" applyFill="1" applyBorder="1" applyAlignment="1">
      <alignment vertical="center" wrapText="1"/>
    </xf>
    <xf numFmtId="0" fontId="30" fillId="8" borderId="16" xfId="6" applyFont="1" applyFill="1" applyBorder="1" applyAlignment="1">
      <alignment vertical="center" wrapText="1"/>
    </xf>
    <xf numFmtId="0" fontId="16" fillId="0" borderId="16" xfId="6" applyFont="1" applyBorder="1" applyAlignment="1">
      <alignment horizontal="center" vertical="center" wrapText="1"/>
    </xf>
    <xf numFmtId="0" fontId="12" fillId="7" borderId="16" xfId="0" applyFont="1" applyFill="1" applyBorder="1" applyAlignment="1">
      <alignment vertical="center" wrapText="1"/>
    </xf>
    <xf numFmtId="164" fontId="16" fillId="0" borderId="16" xfId="0" applyNumberFormat="1" applyFont="1" applyBorder="1" applyAlignment="1">
      <alignment horizontal="center" vertical="center" wrapText="1"/>
    </xf>
    <xf numFmtId="14" fontId="16" fillId="0" borderId="16" xfId="0" applyNumberFormat="1" applyFont="1" applyBorder="1" applyAlignment="1">
      <alignment horizontal="center" vertical="center" wrapText="1"/>
    </xf>
    <xf numFmtId="14" fontId="12" fillId="0" borderId="16" xfId="0" applyNumberFormat="1" applyFont="1" applyBorder="1" applyAlignment="1">
      <alignment horizontal="center" vertical="center" wrapText="1"/>
    </xf>
    <xf numFmtId="165" fontId="12" fillId="0" borderId="16" xfId="0" applyNumberFormat="1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164" fontId="12" fillId="4" borderId="16" xfId="0" applyNumberFormat="1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vertical="center" wrapText="1"/>
    </xf>
    <xf numFmtId="164" fontId="12" fillId="0" borderId="16" xfId="0" applyNumberFormat="1" applyFont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164" fontId="12" fillId="7" borderId="5" xfId="0" applyNumberFormat="1" applyFont="1" applyFill="1" applyBorder="1" applyAlignment="1">
      <alignment horizontal="center" vertical="center" wrapText="1"/>
    </xf>
    <xf numFmtId="14" fontId="12" fillId="7" borderId="5" xfId="0" applyNumberFormat="1" applyFont="1" applyFill="1" applyBorder="1" applyAlignment="1">
      <alignment horizontal="center" vertical="center" wrapText="1"/>
    </xf>
    <xf numFmtId="14" fontId="12" fillId="7" borderId="15" xfId="0" applyNumberFormat="1" applyFont="1" applyFill="1" applyBorder="1" applyAlignment="1">
      <alignment horizontal="center" vertical="center" wrapText="1"/>
    </xf>
    <xf numFmtId="165" fontId="12" fillId="7" borderId="15" xfId="0" applyNumberFormat="1" applyFont="1" applyFill="1" applyBorder="1" applyAlignment="1">
      <alignment vertical="center" wrapText="1"/>
    </xf>
    <xf numFmtId="165" fontId="12" fillId="11" borderId="15" xfId="0" applyNumberFormat="1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10" borderId="15" xfId="0" applyFont="1" applyFill="1" applyBorder="1" applyAlignment="1">
      <alignment horizontal="left" vertical="center" wrapText="1"/>
    </xf>
    <xf numFmtId="0" fontId="25" fillId="0" borderId="17" xfId="6" applyBorder="1" applyAlignment="1">
      <alignment horizontal="left" vertical="center" wrapText="1"/>
    </xf>
    <xf numFmtId="14" fontId="12" fillId="4" borderId="18" xfId="0" applyNumberFormat="1" applyFont="1" applyFill="1" applyBorder="1" applyAlignment="1">
      <alignment horizontal="center" vertical="center" wrapText="1"/>
    </xf>
    <xf numFmtId="14" fontId="12" fillId="7" borderId="10" xfId="0" applyNumberFormat="1" applyFont="1" applyFill="1" applyBorder="1" applyAlignment="1">
      <alignment horizontal="center" vertical="center" wrapText="1"/>
    </xf>
    <xf numFmtId="14" fontId="16" fillId="8" borderId="18" xfId="6" applyNumberFormat="1" applyFont="1" applyFill="1" applyBorder="1" applyAlignment="1">
      <alignment horizontal="center" vertical="center" wrapText="1"/>
    </xf>
    <xf numFmtId="14" fontId="16" fillId="7" borderId="18" xfId="0" applyNumberFormat="1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7" borderId="16" xfId="0" applyFont="1" applyFill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7" borderId="5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165" fontId="16" fillId="7" borderId="16" xfId="0" applyNumberFormat="1" applyFont="1" applyFill="1" applyBorder="1" applyAlignment="1">
      <alignment vertical="center" wrapText="1"/>
    </xf>
    <xf numFmtId="0" fontId="16" fillId="7" borderId="16" xfId="0" applyFont="1" applyFill="1" applyBorder="1" applyAlignment="1">
      <alignment vertical="center" wrapText="1"/>
    </xf>
    <xf numFmtId="165" fontId="16" fillId="0" borderId="16" xfId="0" applyNumberFormat="1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6" fillId="0" borderId="16" xfId="6" applyFont="1" applyBorder="1" applyAlignment="1">
      <alignment horizontal="left" vertical="center" wrapText="1"/>
    </xf>
    <xf numFmtId="166" fontId="16" fillId="8" borderId="16" xfId="6" applyNumberFormat="1" applyFont="1" applyFill="1" applyBorder="1" applyAlignment="1">
      <alignment horizontal="center" vertical="center" wrapText="1"/>
    </xf>
    <xf numFmtId="165" fontId="16" fillId="8" borderId="16" xfId="6" applyNumberFormat="1" applyFont="1" applyFill="1" applyBorder="1" applyAlignment="1">
      <alignment vertical="center" wrapText="1"/>
    </xf>
    <xf numFmtId="165" fontId="16" fillId="12" borderId="16" xfId="0" applyNumberFormat="1" applyFont="1" applyFill="1" applyBorder="1" applyAlignment="1">
      <alignment vertical="center" wrapText="1"/>
    </xf>
    <xf numFmtId="165" fontId="16" fillId="14" borderId="16" xfId="0" applyNumberFormat="1" applyFont="1" applyFill="1" applyBorder="1" applyAlignment="1">
      <alignment vertical="center" wrapText="1"/>
    </xf>
    <xf numFmtId="165" fontId="16" fillId="15" borderId="16" xfId="6" applyNumberFormat="1" applyFont="1" applyFill="1" applyBorder="1" applyAlignment="1">
      <alignment vertical="center" wrapText="1"/>
    </xf>
    <xf numFmtId="0" fontId="16" fillId="0" borderId="3" xfId="6" applyFont="1" applyAlignment="1">
      <alignment horizontal="center" vertical="center" wrapText="1"/>
    </xf>
    <xf numFmtId="0" fontId="29" fillId="8" borderId="16" xfId="0" applyFont="1" applyFill="1" applyBorder="1" applyAlignment="1">
      <alignment horizontal="center" vertical="center" wrapText="1"/>
    </xf>
    <xf numFmtId="164" fontId="29" fillId="8" borderId="16" xfId="0" applyNumberFormat="1" applyFont="1" applyFill="1" applyBorder="1" applyAlignment="1">
      <alignment horizontal="center" vertical="center" wrapText="1"/>
    </xf>
    <xf numFmtId="166" fontId="29" fillId="8" borderId="16" xfId="0" applyNumberFormat="1" applyFont="1" applyFill="1" applyBorder="1" applyAlignment="1">
      <alignment horizontal="center" vertical="center" wrapText="1"/>
    </xf>
    <xf numFmtId="0" fontId="0" fillId="8" borderId="16" xfId="0" applyFill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31" fillId="8" borderId="16" xfId="0" applyFont="1" applyFill="1" applyBorder="1" applyAlignment="1">
      <alignment vertical="center" wrapText="1"/>
    </xf>
    <xf numFmtId="0" fontId="32" fillId="8" borderId="16" xfId="0" applyFont="1" applyFill="1" applyBorder="1" applyAlignment="1">
      <alignment horizontal="center" vertical="center" wrapText="1"/>
    </xf>
    <xf numFmtId="0" fontId="29" fillId="8" borderId="16" xfId="0" applyFont="1" applyFill="1" applyBorder="1" applyAlignment="1">
      <alignment vertical="center" wrapText="1"/>
    </xf>
    <xf numFmtId="0" fontId="22" fillId="8" borderId="16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vertical="center" wrapText="1"/>
    </xf>
    <xf numFmtId="165" fontId="16" fillId="12" borderId="15" xfId="0" applyNumberFormat="1" applyFont="1" applyFill="1" applyBorder="1" applyAlignment="1">
      <alignment vertical="center" wrapText="1"/>
    </xf>
    <xf numFmtId="165" fontId="0" fillId="15" borderId="16" xfId="0" applyNumberFormat="1" applyFill="1" applyBorder="1" applyAlignment="1">
      <alignment vertical="center" wrapText="1"/>
    </xf>
    <xf numFmtId="0" fontId="17" fillId="7" borderId="16" xfId="0" applyFont="1" applyFill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left" vertical="center" wrapText="1"/>
    </xf>
    <xf numFmtId="0" fontId="17" fillId="10" borderId="16" xfId="0" applyFont="1" applyFill="1" applyBorder="1" applyAlignment="1">
      <alignment horizontal="center" vertical="center" wrapText="1"/>
    </xf>
    <xf numFmtId="164" fontId="17" fillId="7" borderId="16" xfId="0" applyNumberFormat="1" applyFont="1" applyFill="1" applyBorder="1" applyAlignment="1">
      <alignment horizontal="center" vertical="center" wrapText="1"/>
    </xf>
    <xf numFmtId="14" fontId="17" fillId="7" borderId="16" xfId="0" applyNumberFormat="1" applyFont="1" applyFill="1" applyBorder="1" applyAlignment="1">
      <alignment horizontal="center" vertical="center" wrapText="1"/>
    </xf>
    <xf numFmtId="165" fontId="17" fillId="7" borderId="16" xfId="0" applyNumberFormat="1" applyFont="1" applyFill="1" applyBorder="1" applyAlignment="1">
      <alignment vertical="center" wrapText="1"/>
    </xf>
    <xf numFmtId="165" fontId="17" fillId="5" borderId="16" xfId="0" applyNumberFormat="1" applyFont="1" applyFill="1" applyBorder="1" applyAlignment="1">
      <alignment vertical="center" wrapText="1"/>
    </xf>
    <xf numFmtId="0" fontId="17" fillId="4" borderId="16" xfId="0" applyFont="1" applyFill="1" applyBorder="1" applyAlignment="1">
      <alignment horizontal="center" vertical="center" wrapText="1"/>
    </xf>
    <xf numFmtId="165" fontId="17" fillId="4" borderId="16" xfId="0" applyNumberFormat="1" applyFont="1" applyFill="1" applyBorder="1" applyAlignment="1">
      <alignment vertical="center" wrapText="1"/>
    </xf>
    <xf numFmtId="4" fontId="17" fillId="4" borderId="16" xfId="0" applyNumberFormat="1" applyFont="1" applyFill="1" applyBorder="1" applyAlignment="1">
      <alignment horizontal="center" vertical="center" wrapText="1"/>
    </xf>
    <xf numFmtId="0" fontId="17" fillId="0" borderId="16" xfId="0" applyFont="1" applyBorder="1"/>
    <xf numFmtId="14" fontId="17" fillId="10" borderId="16" xfId="0" applyNumberFormat="1" applyFont="1" applyFill="1" applyBorder="1" applyAlignment="1">
      <alignment horizontal="center" vertical="center" wrapText="1"/>
    </xf>
    <xf numFmtId="165" fontId="17" fillId="10" borderId="16" xfId="0" applyNumberFormat="1" applyFont="1" applyFill="1" applyBorder="1" applyAlignment="1">
      <alignment vertical="center" wrapText="1"/>
    </xf>
    <xf numFmtId="165" fontId="17" fillId="13" borderId="16" xfId="0" applyNumberFormat="1" applyFont="1" applyFill="1" applyBorder="1" applyAlignment="1">
      <alignment vertical="center" wrapText="1"/>
    </xf>
    <xf numFmtId="165" fontId="17" fillId="12" borderId="16" xfId="0" applyNumberFormat="1" applyFont="1" applyFill="1" applyBorder="1" applyAlignment="1">
      <alignment vertical="center" wrapText="1"/>
    </xf>
    <xf numFmtId="0" fontId="17" fillId="10" borderId="16" xfId="0" applyFont="1" applyFill="1" applyBorder="1"/>
    <xf numFmtId="164" fontId="17" fillId="10" borderId="16" xfId="0" applyNumberFormat="1" applyFont="1" applyFill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center"/>
    </xf>
    <xf numFmtId="0" fontId="33" fillId="10" borderId="16" xfId="0" applyFont="1" applyFill="1" applyBorder="1" applyAlignment="1">
      <alignment horizontal="center"/>
    </xf>
    <xf numFmtId="0" fontId="23" fillId="10" borderId="16" xfId="0" applyFont="1" applyFill="1" applyBorder="1"/>
    <xf numFmtId="0" fontId="23" fillId="0" borderId="16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3" fillId="0" borderId="16" xfId="0" applyFont="1" applyBorder="1" applyAlignment="1">
      <alignment horizontal="center" vertical="center"/>
    </xf>
    <xf numFmtId="0" fontId="17" fillId="10" borderId="17" xfId="0" applyFont="1" applyFill="1" applyBorder="1" applyAlignment="1">
      <alignment horizontal="left" vertical="center" wrapText="1"/>
    </xf>
    <xf numFmtId="164" fontId="17" fillId="7" borderId="18" xfId="0" applyNumberFormat="1" applyFont="1" applyFill="1" applyBorder="1" applyAlignment="1">
      <alignment horizontal="center" vertical="center" wrapText="1"/>
    </xf>
    <xf numFmtId="164" fontId="16" fillId="7" borderId="10" xfId="0" applyNumberFormat="1" applyFont="1" applyFill="1" applyBorder="1" applyAlignment="1">
      <alignment horizontal="center" vertical="center" wrapText="1"/>
    </xf>
    <xf numFmtId="164" fontId="16" fillId="4" borderId="18" xfId="0" applyNumberFormat="1" applyFont="1" applyFill="1" applyBorder="1" applyAlignment="1">
      <alignment horizontal="center" vertical="center" wrapText="1"/>
    </xf>
    <xf numFmtId="165" fontId="16" fillId="5" borderId="16" xfId="0" applyNumberFormat="1" applyFont="1" applyFill="1" applyBorder="1" applyAlignment="1">
      <alignment vertical="center" wrapText="1"/>
    </xf>
    <xf numFmtId="165" fontId="16" fillId="5" borderId="15" xfId="0" applyNumberFormat="1" applyFont="1" applyFill="1" applyBorder="1" applyAlignment="1">
      <alignment vertical="center" wrapText="1"/>
    </xf>
    <xf numFmtId="0" fontId="16" fillId="0" borderId="18" xfId="0" applyFont="1" applyBorder="1" applyAlignment="1">
      <alignment horizontal="left" vertical="center" wrapText="1"/>
    </xf>
    <xf numFmtId="8" fontId="16" fillId="17" borderId="16" xfId="0" applyNumberFormat="1" applyFont="1" applyFill="1" applyBorder="1" applyAlignment="1">
      <alignment vertical="center"/>
    </xf>
    <xf numFmtId="0" fontId="16" fillId="4" borderId="16" xfId="0" applyFont="1" applyFill="1" applyBorder="1" applyAlignment="1">
      <alignment horizontal="center" vertical="center"/>
    </xf>
    <xf numFmtId="14" fontId="16" fillId="4" borderId="10" xfId="0" applyNumberFormat="1" applyFont="1" applyFill="1" applyBorder="1" applyAlignment="1">
      <alignment horizontal="center" vertical="center" wrapText="1"/>
    </xf>
    <xf numFmtId="14" fontId="16" fillId="4" borderId="5" xfId="0" applyNumberFormat="1" applyFont="1" applyFill="1" applyBorder="1" applyAlignment="1">
      <alignment horizontal="center" vertical="center" wrapText="1"/>
    </xf>
    <xf numFmtId="14" fontId="16" fillId="4" borderId="15" xfId="0" applyNumberFormat="1" applyFont="1" applyFill="1" applyBorder="1" applyAlignment="1">
      <alignment horizontal="center" vertical="center" wrapText="1"/>
    </xf>
    <xf numFmtId="165" fontId="16" fillId="4" borderId="15" xfId="0" applyNumberFormat="1" applyFont="1" applyFill="1" applyBorder="1" applyAlignment="1">
      <alignment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vertical="center" wrapText="1"/>
    </xf>
    <xf numFmtId="0" fontId="16" fillId="7" borderId="16" xfId="0" applyFont="1" applyFill="1" applyBorder="1" applyAlignment="1">
      <alignment horizontal="center" vertical="center"/>
    </xf>
    <xf numFmtId="0" fontId="16" fillId="10" borderId="18" xfId="0" applyFont="1" applyFill="1" applyBorder="1" applyAlignment="1">
      <alignment horizontal="left" vertical="center" wrapText="1"/>
    </xf>
    <xf numFmtId="14" fontId="16" fillId="7" borderId="10" xfId="0" applyNumberFormat="1" applyFont="1" applyFill="1" applyBorder="1" applyAlignment="1">
      <alignment horizontal="center" vertical="center" wrapText="1"/>
    </xf>
    <xf numFmtId="0" fontId="16" fillId="18" borderId="16" xfId="0" applyFont="1" applyFill="1" applyBorder="1" applyAlignment="1">
      <alignment horizontal="center" vertical="center" wrapText="1"/>
    </xf>
    <xf numFmtId="0" fontId="16" fillId="18" borderId="17" xfId="0" applyFont="1" applyFill="1" applyBorder="1" applyAlignment="1">
      <alignment horizontal="center" vertical="center" wrapText="1"/>
    </xf>
    <xf numFmtId="0" fontId="16" fillId="18" borderId="16" xfId="0" applyFont="1" applyFill="1" applyBorder="1" applyAlignment="1">
      <alignment horizontal="center" vertical="distributed"/>
    </xf>
    <xf numFmtId="0" fontId="16" fillId="16" borderId="16" xfId="0" applyFont="1" applyFill="1" applyBorder="1" applyAlignment="1">
      <alignment horizontal="center" vertical="center" wrapText="1"/>
    </xf>
    <xf numFmtId="0" fontId="16" fillId="16" borderId="17" xfId="0" applyFont="1" applyFill="1" applyBorder="1" applyAlignment="1">
      <alignment horizontal="center" vertical="center" wrapText="1"/>
    </xf>
    <xf numFmtId="0" fontId="16" fillId="16" borderId="16" xfId="0" applyFont="1" applyFill="1" applyBorder="1" applyAlignment="1">
      <alignment horizontal="center" vertical="distributed"/>
    </xf>
    <xf numFmtId="0" fontId="16" fillId="16" borderId="16" xfId="0" applyFont="1" applyFill="1" applyBorder="1" applyAlignment="1">
      <alignment horizontal="center" vertical="center"/>
    </xf>
    <xf numFmtId="0" fontId="16" fillId="16" borderId="17" xfId="0" applyFont="1" applyFill="1" applyBorder="1" applyAlignment="1">
      <alignment horizontal="center" vertical="center"/>
    </xf>
    <xf numFmtId="0" fontId="16" fillId="10" borderId="16" xfId="0" applyFont="1" applyFill="1" applyBorder="1" applyAlignment="1">
      <alignment horizontal="center" vertical="distributed"/>
    </xf>
    <xf numFmtId="0" fontId="16" fillId="19" borderId="16" xfId="0" applyFont="1" applyFill="1" applyBorder="1" applyAlignment="1">
      <alignment horizontal="center" vertical="distributed"/>
    </xf>
    <xf numFmtId="0" fontId="16" fillId="10" borderId="16" xfId="0" applyFont="1" applyFill="1" applyBorder="1" applyAlignment="1">
      <alignment horizontal="center" vertical="distributed" wrapText="1"/>
    </xf>
    <xf numFmtId="0" fontId="16" fillId="0" borderId="16" xfId="0" applyFont="1" applyBorder="1"/>
    <xf numFmtId="0" fontId="16" fillId="0" borderId="16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distributed"/>
    </xf>
    <xf numFmtId="0" fontId="12" fillId="4" borderId="21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0" fillId="20" borderId="16" xfId="0" applyFont="1" applyFill="1" applyBorder="1" applyAlignment="1">
      <alignment horizontal="center" vertical="center" wrapText="1"/>
    </xf>
    <xf numFmtId="164" fontId="10" fillId="20" borderId="16" xfId="0" applyNumberFormat="1" applyFont="1" applyFill="1" applyBorder="1" applyAlignment="1">
      <alignment horizontal="center" vertical="center" wrapText="1"/>
    </xf>
    <xf numFmtId="165" fontId="12" fillId="4" borderId="6" xfId="0" applyNumberFormat="1" applyFont="1" applyFill="1" applyBorder="1" applyAlignment="1">
      <alignment horizontal="center" vertical="center" wrapText="1"/>
    </xf>
    <xf numFmtId="165" fontId="12" fillId="5" borderId="6" xfId="0" applyNumberFormat="1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167" fontId="0" fillId="21" borderId="16" xfId="0" applyNumberFormat="1" applyFill="1" applyBorder="1" applyAlignment="1">
      <alignment horizontal="center"/>
    </xf>
    <xf numFmtId="0" fontId="16" fillId="4" borderId="22" xfId="0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165" fontId="12" fillId="4" borderId="23" xfId="0" applyNumberFormat="1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165" fontId="12" fillId="5" borderId="23" xfId="0" applyNumberFormat="1" applyFont="1" applyFill="1" applyBorder="1" applyAlignment="1">
      <alignment horizontal="center" vertical="center" wrapText="1"/>
    </xf>
    <xf numFmtId="14" fontId="17" fillId="0" borderId="16" xfId="0" applyNumberFormat="1" applyFont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165" fontId="12" fillId="4" borderId="16" xfId="0" applyNumberFormat="1" applyFont="1" applyFill="1" applyBorder="1" applyAlignment="1">
      <alignment horizontal="center" vertical="center" wrapText="1"/>
    </xf>
    <xf numFmtId="168" fontId="12" fillId="4" borderId="16" xfId="0" applyNumberFormat="1" applyFont="1" applyFill="1" applyBorder="1" applyAlignment="1">
      <alignment horizontal="center" vertical="center" wrapText="1"/>
    </xf>
    <xf numFmtId="165" fontId="12" fillId="5" borderId="16" xfId="0" applyNumberFormat="1" applyFont="1" applyFill="1" applyBorder="1" applyAlignment="1">
      <alignment horizontal="center" vertical="center" wrapText="1"/>
    </xf>
    <xf numFmtId="165" fontId="12" fillId="5" borderId="8" xfId="0" applyNumberFormat="1" applyFont="1" applyFill="1" applyBorder="1" applyAlignment="1">
      <alignment horizontal="center" vertical="center" wrapText="1"/>
    </xf>
    <xf numFmtId="168" fontId="12" fillId="4" borderId="14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168" fontId="17" fillId="0" borderId="16" xfId="0" applyNumberFormat="1" applyFont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 wrapText="1"/>
    </xf>
    <xf numFmtId="14" fontId="12" fillId="4" borderId="15" xfId="0" applyNumberFormat="1" applyFont="1" applyFill="1" applyBorder="1" applyAlignment="1">
      <alignment horizontal="center" vertical="center" wrapText="1"/>
    </xf>
    <xf numFmtId="165" fontId="12" fillId="4" borderId="15" xfId="0" applyNumberFormat="1" applyFont="1" applyFill="1" applyBorder="1" applyAlignment="1">
      <alignment horizontal="center" vertical="center" wrapText="1"/>
    </xf>
    <xf numFmtId="165" fontId="12" fillId="5" borderId="15" xfId="0" applyNumberFormat="1" applyFont="1" applyFill="1" applyBorder="1" applyAlignment="1">
      <alignment horizontal="center" vertical="center" wrapText="1"/>
    </xf>
    <xf numFmtId="168" fontId="12" fillId="4" borderId="5" xfId="0" applyNumberFormat="1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6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0" fillId="0" borderId="16" xfId="0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165" fontId="12" fillId="5" borderId="28" xfId="0" applyNumberFormat="1" applyFont="1" applyFill="1" applyBorder="1" applyAlignment="1">
      <alignment horizontal="center" vertical="center" wrapText="1"/>
    </xf>
    <xf numFmtId="169" fontId="12" fillId="4" borderId="6" xfId="0" applyNumberFormat="1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14" fontId="12" fillId="4" borderId="10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164" fontId="34" fillId="4" borderId="27" xfId="0" applyNumberFormat="1" applyFont="1" applyFill="1" applyBorder="1" applyAlignment="1">
      <alignment horizontal="center" vertical="center" wrapText="1"/>
    </xf>
    <xf numFmtId="14" fontId="12" fillId="4" borderId="12" xfId="0" applyNumberFormat="1" applyFont="1" applyFill="1" applyBorder="1" applyAlignment="1">
      <alignment horizontal="center" vertical="center" wrapText="1"/>
    </xf>
    <xf numFmtId="165" fontId="12" fillId="4" borderId="15" xfId="0" applyNumberFormat="1" applyFont="1" applyFill="1" applyBorder="1" applyAlignment="1">
      <alignment vertical="center" wrapText="1"/>
    </xf>
    <xf numFmtId="165" fontId="12" fillId="5" borderId="15" xfId="0" applyNumberFormat="1" applyFont="1" applyFill="1" applyBorder="1" applyAlignment="1">
      <alignment vertical="center" wrapText="1"/>
    </xf>
    <xf numFmtId="14" fontId="12" fillId="4" borderId="11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14" fontId="16" fillId="4" borderId="27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16" xfId="0" applyFont="1" applyBorder="1" applyAlignment="1">
      <alignment wrapText="1"/>
    </xf>
    <xf numFmtId="14" fontId="12" fillId="4" borderId="22" xfId="0" applyNumberFormat="1" applyFont="1" applyFill="1" applyBorder="1" applyAlignment="1">
      <alignment horizontal="center" vertical="center" wrapText="1"/>
    </xf>
    <xf numFmtId="169" fontId="12" fillId="4" borderId="5" xfId="0" applyNumberFormat="1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14" fontId="12" fillId="4" borderId="27" xfId="0" applyNumberFormat="1" applyFont="1" applyFill="1" applyBorder="1" applyAlignment="1">
      <alignment horizontal="center" vertical="center" wrapText="1"/>
    </xf>
    <xf numFmtId="0" fontId="19" fillId="0" borderId="16" xfId="0" applyFont="1" applyBorder="1"/>
    <xf numFmtId="0" fontId="19" fillId="0" borderId="16" xfId="0" applyFont="1" applyBorder="1" applyAlignment="1">
      <alignment horizontal="center" wrapText="1"/>
    </xf>
    <xf numFmtId="0" fontId="19" fillId="0" borderId="1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6" xfId="0" applyFont="1" applyBorder="1" applyAlignment="1">
      <alignment horizontal="center" vertical="center"/>
    </xf>
    <xf numFmtId="165" fontId="16" fillId="5" borderId="15" xfId="0" applyNumberFormat="1" applyFont="1" applyFill="1" applyBorder="1" applyAlignment="1">
      <alignment horizontal="right" vertical="center" wrapText="1"/>
    </xf>
    <xf numFmtId="165" fontId="12" fillId="5" borderId="15" xfId="0" applyNumberFormat="1" applyFont="1" applyFill="1" applyBorder="1" applyAlignment="1">
      <alignment horizontal="right" vertical="center" wrapText="1"/>
    </xf>
    <xf numFmtId="165" fontId="12" fillId="5" borderId="28" xfId="0" applyNumberFormat="1" applyFont="1" applyFill="1" applyBorder="1" applyAlignment="1">
      <alignment horizontal="right" vertical="center" wrapText="1"/>
    </xf>
    <xf numFmtId="165" fontId="17" fillId="5" borderId="16" xfId="0" applyNumberFormat="1" applyFont="1" applyFill="1" applyBorder="1" applyAlignment="1">
      <alignment horizontal="right" vertical="center" wrapText="1"/>
    </xf>
    <xf numFmtId="165" fontId="17" fillId="12" borderId="16" xfId="0" applyNumberFormat="1" applyFont="1" applyFill="1" applyBorder="1" applyAlignment="1">
      <alignment horizontal="right" vertical="center" wrapText="1"/>
    </xf>
    <xf numFmtId="165" fontId="16" fillId="12" borderId="15" xfId="0" applyNumberFormat="1" applyFont="1" applyFill="1" applyBorder="1" applyAlignment="1">
      <alignment horizontal="right" vertical="center" wrapText="1"/>
    </xf>
    <xf numFmtId="165" fontId="16" fillId="12" borderId="16" xfId="0" applyNumberFormat="1" applyFont="1" applyFill="1" applyBorder="1" applyAlignment="1">
      <alignment horizontal="right" vertical="center" wrapText="1"/>
    </xf>
    <xf numFmtId="165" fontId="16" fillId="14" borderId="16" xfId="0" applyNumberFormat="1" applyFont="1" applyFill="1" applyBorder="1" applyAlignment="1">
      <alignment horizontal="right" vertical="center" wrapText="1"/>
    </xf>
    <xf numFmtId="165" fontId="0" fillId="15" borderId="16" xfId="0" applyNumberFormat="1" applyFill="1" applyBorder="1" applyAlignment="1">
      <alignment horizontal="right" vertical="center" wrapText="1"/>
    </xf>
    <xf numFmtId="165" fontId="16" fillId="7" borderId="24" xfId="0" applyNumberFormat="1" applyFont="1" applyFill="1" applyBorder="1" applyAlignment="1">
      <alignment vertical="center" wrapText="1"/>
    </xf>
    <xf numFmtId="165" fontId="16" fillId="4" borderId="28" xfId="0" applyNumberFormat="1" applyFont="1" applyFill="1" applyBorder="1" applyAlignment="1">
      <alignment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21" fillId="0" borderId="0" xfId="0" applyFont="1"/>
    <xf numFmtId="165" fontId="16" fillId="5" borderId="28" xfId="0" applyNumberFormat="1" applyFont="1" applyFill="1" applyBorder="1" applyAlignment="1">
      <alignment vertical="center" wrapText="1"/>
    </xf>
    <xf numFmtId="165" fontId="16" fillId="4" borderId="16" xfId="0" applyNumberFormat="1" applyFont="1" applyFill="1" applyBorder="1" applyAlignment="1">
      <alignment horizontal="center" vertical="center" wrapText="1"/>
    </xf>
    <xf numFmtId="0" fontId="16" fillId="23" borderId="16" xfId="0" applyFont="1" applyFill="1" applyBorder="1" applyAlignment="1">
      <alignment horizontal="center" vertical="center" wrapText="1"/>
    </xf>
    <xf numFmtId="14" fontId="16" fillId="23" borderId="16" xfId="0" applyNumberFormat="1" applyFont="1" applyFill="1" applyBorder="1" applyAlignment="1">
      <alignment horizontal="center" vertical="center" wrapText="1"/>
    </xf>
    <xf numFmtId="0" fontId="16" fillId="24" borderId="16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/>
    </xf>
    <xf numFmtId="14" fontId="17" fillId="4" borderId="16" xfId="0" applyNumberFormat="1" applyFont="1" applyFill="1" applyBorder="1" applyAlignment="1">
      <alignment horizontal="center" vertical="center" wrapText="1"/>
    </xf>
    <xf numFmtId="165" fontId="16" fillId="4" borderId="16" xfId="0" applyNumberFormat="1" applyFont="1" applyFill="1" applyBorder="1" applyAlignment="1">
      <alignment horizontal="right" vertical="center" wrapText="1"/>
    </xf>
    <xf numFmtId="0" fontId="16" fillId="4" borderId="24" xfId="0" applyFont="1" applyFill="1" applyBorder="1" applyAlignment="1">
      <alignment horizontal="center" vertical="center"/>
    </xf>
    <xf numFmtId="0" fontId="16" fillId="7" borderId="24" xfId="0" applyFont="1" applyFill="1" applyBorder="1" applyAlignment="1">
      <alignment horizontal="center" vertical="center"/>
    </xf>
    <xf numFmtId="0" fontId="16" fillId="10" borderId="25" xfId="0" applyFont="1" applyFill="1" applyBorder="1" applyAlignment="1">
      <alignment horizontal="left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16" fillId="10" borderId="24" xfId="0" applyFont="1" applyFill="1" applyBorder="1" applyAlignment="1">
      <alignment horizontal="center" vertical="center" wrapText="1"/>
    </xf>
    <xf numFmtId="14" fontId="16" fillId="7" borderId="27" xfId="0" applyNumberFormat="1" applyFont="1" applyFill="1" applyBorder="1" applyAlignment="1">
      <alignment horizontal="center" vertical="center" wrapText="1"/>
    </xf>
    <xf numFmtId="14" fontId="16" fillId="7" borderId="12" xfId="0" applyNumberFormat="1" applyFont="1" applyFill="1" applyBorder="1" applyAlignment="1">
      <alignment horizontal="center" vertical="center" wrapText="1"/>
    </xf>
    <xf numFmtId="14" fontId="16" fillId="7" borderId="28" xfId="0" applyNumberFormat="1" applyFont="1" applyFill="1" applyBorder="1" applyAlignment="1">
      <alignment horizontal="center" vertical="center" wrapText="1"/>
    </xf>
    <xf numFmtId="165" fontId="16" fillId="4" borderId="24" xfId="0" applyNumberFormat="1" applyFont="1" applyFill="1" applyBorder="1" applyAlignment="1">
      <alignment vertical="center" wrapText="1"/>
    </xf>
    <xf numFmtId="0" fontId="16" fillId="4" borderId="12" xfId="0" applyFont="1" applyFill="1" applyBorder="1" applyAlignment="1">
      <alignment vertical="center" wrapText="1"/>
    </xf>
    <xf numFmtId="0" fontId="16" fillId="0" borderId="16" xfId="0" applyFont="1" applyBorder="1" applyAlignment="1">
      <alignment horizontal="center"/>
    </xf>
    <xf numFmtId="0" fontId="16" fillId="10" borderId="16" xfId="0" applyFont="1" applyFill="1" applyBorder="1" applyAlignment="1">
      <alignment horizontal="center"/>
    </xf>
    <xf numFmtId="0" fontId="16" fillId="24" borderId="16" xfId="0" applyFont="1" applyFill="1" applyBorder="1" applyAlignment="1">
      <alignment horizontal="center" vertical="center"/>
    </xf>
    <xf numFmtId="8" fontId="17" fillId="4" borderId="16" xfId="0" applyNumberFormat="1" applyFont="1" applyFill="1" applyBorder="1" applyAlignment="1">
      <alignment horizontal="right" vertical="center" wrapText="1"/>
    </xf>
    <xf numFmtId="0" fontId="17" fillId="10" borderId="16" xfId="0" applyFont="1" applyFill="1" applyBorder="1" applyAlignment="1">
      <alignment horizontal="center" vertical="center"/>
    </xf>
    <xf numFmtId="0" fontId="17" fillId="18" borderId="16" xfId="0" applyFont="1" applyFill="1" applyBorder="1" applyAlignment="1">
      <alignment horizontal="center" vertical="center" wrapText="1"/>
    </xf>
    <xf numFmtId="0" fontId="17" fillId="18" borderId="16" xfId="0" applyFont="1" applyFill="1" applyBorder="1" applyAlignment="1">
      <alignment horizontal="left" vertical="center" wrapText="1"/>
    </xf>
    <xf numFmtId="0" fontId="17" fillId="4" borderId="16" xfId="0" applyFont="1" applyFill="1" applyBorder="1" applyAlignment="1">
      <alignment vertical="center" wrapText="1"/>
    </xf>
    <xf numFmtId="14" fontId="17" fillId="18" borderId="16" xfId="0" applyNumberFormat="1" applyFont="1" applyFill="1" applyBorder="1" applyAlignment="1">
      <alignment horizontal="center" vertical="center" wrapText="1"/>
    </xf>
    <xf numFmtId="0" fontId="17" fillId="18" borderId="16" xfId="0" applyFont="1" applyFill="1" applyBorder="1" applyAlignment="1">
      <alignment vertical="center" wrapText="1"/>
    </xf>
    <xf numFmtId="0" fontId="17" fillId="16" borderId="16" xfId="0" applyFont="1" applyFill="1" applyBorder="1" applyAlignment="1">
      <alignment horizontal="center" vertical="center" wrapText="1"/>
    </xf>
    <xf numFmtId="0" fontId="17" fillId="18" borderId="16" xfId="0" applyFont="1" applyFill="1" applyBorder="1" applyAlignment="1">
      <alignment horizontal="center"/>
    </xf>
    <xf numFmtId="14" fontId="17" fillId="18" borderId="16" xfId="0" applyNumberFormat="1" applyFont="1" applyFill="1" applyBorder="1" applyAlignment="1">
      <alignment horizontal="center"/>
    </xf>
    <xf numFmtId="0" fontId="16" fillId="18" borderId="16" xfId="0" applyFont="1" applyFill="1" applyBorder="1" applyAlignment="1">
      <alignment horizontal="center" vertical="center"/>
    </xf>
    <xf numFmtId="8" fontId="16" fillId="22" borderId="16" xfId="0" applyNumberFormat="1" applyFont="1" applyFill="1" applyBorder="1" applyAlignment="1">
      <alignment vertical="center"/>
    </xf>
    <xf numFmtId="8" fontId="16" fillId="22" borderId="16" xfId="0" applyNumberFormat="1" applyFont="1" applyFill="1" applyBorder="1" applyAlignment="1">
      <alignment horizontal="right" vertical="center"/>
    </xf>
    <xf numFmtId="0" fontId="17" fillId="18" borderId="16" xfId="0" applyFont="1" applyFill="1" applyBorder="1"/>
    <xf numFmtId="0" fontId="16" fillId="16" borderId="24" xfId="0" applyFont="1" applyFill="1" applyBorder="1" applyAlignment="1">
      <alignment horizontal="center" vertical="center" wrapText="1"/>
    </xf>
    <xf numFmtId="0" fontId="16" fillId="16" borderId="29" xfId="0" applyFont="1" applyFill="1" applyBorder="1" applyAlignment="1">
      <alignment horizontal="center" vertical="center" wrapText="1"/>
    </xf>
    <xf numFmtId="0" fontId="16" fillId="18" borderId="24" xfId="0" applyFont="1" applyFill="1" applyBorder="1" applyAlignment="1">
      <alignment horizontal="center" vertical="distributed"/>
    </xf>
    <xf numFmtId="0" fontId="16" fillId="16" borderId="24" xfId="0" applyFont="1" applyFill="1" applyBorder="1" applyAlignment="1">
      <alignment horizontal="center" vertical="distributed"/>
    </xf>
    <xf numFmtId="8" fontId="16" fillId="22" borderId="24" xfId="0" applyNumberFormat="1" applyFont="1" applyFill="1" applyBorder="1" applyAlignment="1">
      <alignment vertical="center"/>
    </xf>
    <xf numFmtId="165" fontId="16" fillId="5" borderId="16" xfId="0" applyNumberFormat="1" applyFont="1" applyFill="1" applyBorder="1" applyAlignment="1">
      <alignment horizontal="right" wrapText="1"/>
    </xf>
    <xf numFmtId="8" fontId="17" fillId="4" borderId="16" xfId="0" applyNumberFormat="1" applyFont="1" applyFill="1" applyBorder="1" applyAlignment="1">
      <alignment vertical="center" wrapText="1"/>
    </xf>
    <xf numFmtId="8" fontId="17" fillId="5" borderId="16" xfId="0" applyNumberFormat="1" applyFont="1" applyFill="1" applyBorder="1" applyAlignment="1">
      <alignment vertical="center" wrapText="1"/>
    </xf>
    <xf numFmtId="8" fontId="17" fillId="4" borderId="16" xfId="0" applyNumberFormat="1" applyFont="1" applyFill="1" applyBorder="1" applyAlignment="1">
      <alignment horizontal="center" vertical="center" wrapText="1"/>
    </xf>
    <xf numFmtId="8" fontId="17" fillId="25" borderId="16" xfId="0" applyNumberFormat="1" applyFont="1" applyFill="1" applyBorder="1" applyAlignment="1">
      <alignment vertical="center" wrapText="1"/>
    </xf>
    <xf numFmtId="8" fontId="17" fillId="18" borderId="16" xfId="0" applyNumberFormat="1" applyFont="1" applyFill="1" applyBorder="1" applyAlignment="1">
      <alignment vertical="center" wrapText="1"/>
    </xf>
    <xf numFmtId="8" fontId="17" fillId="26" borderId="16" xfId="0" applyNumberFormat="1" applyFont="1" applyFill="1" applyBorder="1" applyAlignment="1">
      <alignment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165" fontId="16" fillId="7" borderId="11" xfId="0" applyNumberFormat="1" applyFont="1" applyFill="1" applyBorder="1" applyAlignment="1">
      <alignment vertical="center" wrapText="1"/>
    </xf>
    <xf numFmtId="165" fontId="16" fillId="4" borderId="18" xfId="0" applyNumberFormat="1" applyFont="1" applyFill="1" applyBorder="1" applyAlignment="1">
      <alignment vertical="center" wrapText="1"/>
    </xf>
    <xf numFmtId="165" fontId="16" fillId="7" borderId="18" xfId="0" applyNumberFormat="1" applyFont="1" applyFill="1" applyBorder="1" applyAlignment="1">
      <alignment vertical="center" wrapText="1"/>
    </xf>
    <xf numFmtId="14" fontId="16" fillId="4" borderId="18" xfId="0" applyNumberFormat="1" applyFont="1" applyFill="1" applyBorder="1" applyAlignment="1">
      <alignment horizontal="center" vertical="center" wrapText="1"/>
    </xf>
    <xf numFmtId="8" fontId="17" fillId="13" borderId="16" xfId="0" applyNumberFormat="1" applyFont="1" applyFill="1" applyBorder="1" applyAlignment="1">
      <alignment vertical="center" wrapText="1"/>
    </xf>
    <xf numFmtId="165" fontId="16" fillId="12" borderId="16" xfId="0" applyNumberFormat="1" applyFont="1" applyFill="1" applyBorder="1" applyAlignment="1">
      <alignment horizontal="right" wrapText="1"/>
    </xf>
    <xf numFmtId="165" fontId="0" fillId="9" borderId="16" xfId="0" applyNumberFormat="1" applyFill="1" applyBorder="1" applyAlignment="1">
      <alignment vertical="center" wrapText="1"/>
    </xf>
    <xf numFmtId="0" fontId="27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29" fillId="8" borderId="17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14" fontId="16" fillId="0" borderId="18" xfId="0" applyNumberFormat="1" applyFont="1" applyBorder="1" applyAlignment="1">
      <alignment horizontal="center" vertical="center" wrapText="1"/>
    </xf>
    <xf numFmtId="166" fontId="29" fillId="8" borderId="18" xfId="0" applyNumberFormat="1" applyFont="1" applyFill="1" applyBorder="1" applyAlignment="1">
      <alignment horizontal="center" vertical="center" wrapText="1"/>
    </xf>
    <xf numFmtId="14" fontId="17" fillId="4" borderId="18" xfId="0" applyNumberFormat="1" applyFont="1" applyFill="1" applyBorder="1" applyAlignment="1">
      <alignment horizontal="center" vertical="center" wrapText="1"/>
    </xf>
    <xf numFmtId="0" fontId="16" fillId="8" borderId="16" xfId="0" applyFont="1" applyFill="1" applyBorder="1" applyAlignment="1">
      <alignment vertical="center" wrapText="1"/>
    </xf>
    <xf numFmtId="164" fontId="16" fillId="8" borderId="16" xfId="0" applyNumberFormat="1" applyFont="1" applyFill="1" applyBorder="1" applyAlignment="1">
      <alignment horizontal="center" vertical="center" wrapText="1"/>
    </xf>
    <xf numFmtId="166" fontId="16" fillId="8" borderId="16" xfId="0" applyNumberFormat="1" applyFont="1" applyFill="1" applyBorder="1" applyAlignment="1">
      <alignment horizontal="center" vertical="center" wrapText="1"/>
    </xf>
    <xf numFmtId="165" fontId="16" fillId="8" borderId="16" xfId="0" applyNumberFormat="1" applyFont="1" applyFill="1" applyBorder="1" applyAlignment="1">
      <alignment vertical="center" wrapText="1"/>
    </xf>
    <xf numFmtId="165" fontId="16" fillId="15" borderId="16" xfId="0" applyNumberFormat="1" applyFont="1" applyFill="1" applyBorder="1" applyAlignment="1">
      <alignment vertical="center" wrapText="1"/>
    </xf>
    <xf numFmtId="0" fontId="30" fillId="8" borderId="16" xfId="0" applyFont="1" applyFill="1" applyBorder="1" applyAlignment="1">
      <alignment vertical="center" wrapText="1"/>
    </xf>
    <xf numFmtId="165" fontId="16" fillId="9" borderId="16" xfId="0" applyNumberFormat="1" applyFont="1" applyFill="1" applyBorder="1" applyAlignment="1">
      <alignment vertical="center" wrapText="1"/>
    </xf>
    <xf numFmtId="165" fontId="16" fillId="5" borderId="16" xfId="0" applyNumberFormat="1" applyFont="1" applyFill="1" applyBorder="1" applyAlignment="1">
      <alignment horizontal="right" vertical="center" wrapText="1"/>
    </xf>
    <xf numFmtId="0" fontId="16" fillId="0" borderId="16" xfId="0" applyFont="1" applyBorder="1" applyAlignment="1">
      <alignment horizontal="center" vertical="distributed"/>
    </xf>
    <xf numFmtId="165" fontId="16" fillId="23" borderId="16" xfId="0" applyNumberFormat="1" applyFont="1" applyFill="1" applyBorder="1" applyAlignment="1">
      <alignment vertical="center" wrapText="1"/>
    </xf>
    <xf numFmtId="165" fontId="16" fillId="23" borderId="16" xfId="0" applyNumberFormat="1" applyFont="1" applyFill="1" applyBorder="1" applyAlignment="1">
      <alignment horizontal="right" vertical="center" wrapText="1"/>
    </xf>
    <xf numFmtId="0" fontId="16" fillId="10" borderId="16" xfId="0" applyFont="1" applyFill="1" applyBorder="1" applyAlignment="1">
      <alignment horizontal="center" wrapText="1"/>
    </xf>
    <xf numFmtId="0" fontId="0" fillId="8" borderId="17" xfId="0" applyFill="1" applyBorder="1" applyAlignment="1">
      <alignment horizontal="center" vertical="center" wrapText="1"/>
    </xf>
    <xf numFmtId="8" fontId="17" fillId="4" borderId="18" xfId="0" applyNumberFormat="1" applyFont="1" applyFill="1" applyBorder="1" applyAlignment="1">
      <alignment vertical="center" wrapText="1"/>
    </xf>
    <xf numFmtId="8" fontId="17" fillId="18" borderId="18" xfId="0" applyNumberFormat="1" applyFont="1" applyFill="1" applyBorder="1" applyAlignment="1">
      <alignment vertical="center" wrapText="1"/>
    </xf>
    <xf numFmtId="165" fontId="16" fillId="0" borderId="18" xfId="0" applyNumberFormat="1" applyFont="1" applyBorder="1" applyAlignment="1">
      <alignment vertical="center" wrapText="1"/>
    </xf>
    <xf numFmtId="165" fontId="0" fillId="8" borderId="18" xfId="0" applyNumberFormat="1" applyFill="1" applyBorder="1" applyAlignment="1">
      <alignment vertical="center" wrapText="1"/>
    </xf>
    <xf numFmtId="0" fontId="17" fillId="0" borderId="16" xfId="0" applyFont="1" applyBorder="1" applyAlignment="1">
      <alignment horizontal="center"/>
    </xf>
    <xf numFmtId="0" fontId="22" fillId="4" borderId="5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16" borderId="16" xfId="0" applyFont="1" applyFill="1" applyBorder="1" applyAlignment="1">
      <alignment horizontal="left" vertical="center" wrapText="1"/>
    </xf>
    <xf numFmtId="0" fontId="16" fillId="19" borderId="16" xfId="0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vertical="center" wrapText="1"/>
    </xf>
    <xf numFmtId="8" fontId="16" fillId="27" borderId="16" xfId="0" applyNumberFormat="1" applyFont="1" applyFill="1" applyBorder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0" fontId="16" fillId="4" borderId="8" xfId="0" applyFont="1" applyFill="1" applyBorder="1" applyAlignment="1">
      <alignment horizontal="center" vertical="center" wrapText="1"/>
    </xf>
    <xf numFmtId="165" fontId="16" fillId="4" borderId="15" xfId="0" applyNumberFormat="1" applyFont="1" applyFill="1" applyBorder="1" applyAlignment="1">
      <alignment horizontal="center" vertical="center" wrapText="1"/>
    </xf>
    <xf numFmtId="165" fontId="16" fillId="5" borderId="15" xfId="0" applyNumberFormat="1" applyFont="1" applyFill="1" applyBorder="1" applyAlignment="1">
      <alignment horizontal="center" wrapText="1"/>
    </xf>
    <xf numFmtId="0" fontId="16" fillId="0" borderId="16" xfId="0" applyFont="1" applyBorder="1" applyAlignment="1">
      <alignment vertical="center"/>
    </xf>
    <xf numFmtId="14" fontId="16" fillId="4" borderId="12" xfId="0" applyNumberFormat="1" applyFont="1" applyFill="1" applyBorder="1" applyAlignment="1">
      <alignment horizontal="center" vertical="center" wrapText="1"/>
    </xf>
    <xf numFmtId="0" fontId="16" fillId="0" borderId="0" xfId="0" applyFont="1"/>
    <xf numFmtId="14" fontId="16" fillId="4" borderId="11" xfId="0" applyNumberFormat="1" applyFont="1" applyFill="1" applyBorder="1" applyAlignment="1">
      <alignment horizontal="center" vertical="center" wrapText="1"/>
    </xf>
    <xf numFmtId="165" fontId="16" fillId="4" borderId="28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4" borderId="11" xfId="0" applyFont="1" applyFill="1" applyBorder="1" applyAlignment="1">
      <alignment horizontal="center" vertical="center" wrapText="1"/>
    </xf>
    <xf numFmtId="165" fontId="16" fillId="4" borderId="6" xfId="0" applyNumberFormat="1" applyFont="1" applyFill="1" applyBorder="1" applyAlignment="1">
      <alignment horizontal="center" vertical="center" wrapText="1"/>
    </xf>
    <xf numFmtId="165" fontId="16" fillId="5" borderId="8" xfId="0" applyNumberFormat="1" applyFont="1" applyFill="1" applyBorder="1" applyAlignment="1">
      <alignment horizontal="center" wrapText="1"/>
    </xf>
    <xf numFmtId="165" fontId="16" fillId="5" borderId="6" xfId="0" applyNumberFormat="1" applyFont="1" applyFill="1" applyBorder="1" applyAlignment="1">
      <alignment horizontal="center" wrapText="1"/>
    </xf>
    <xf numFmtId="0" fontId="16" fillId="0" borderId="14" xfId="0" applyFont="1" applyBorder="1" applyAlignment="1">
      <alignment horizontal="left" vertical="center" wrapText="1"/>
    </xf>
    <xf numFmtId="14" fontId="16" fillId="4" borderId="22" xfId="0" applyNumberFormat="1" applyFont="1" applyFill="1" applyBorder="1" applyAlignment="1">
      <alignment horizontal="center" vertical="center" wrapText="1"/>
    </xf>
    <xf numFmtId="14" fontId="16" fillId="4" borderId="21" xfId="0" applyNumberFormat="1" applyFont="1" applyFill="1" applyBorder="1" applyAlignment="1">
      <alignment horizontal="center" vertical="center" wrapText="1"/>
    </xf>
    <xf numFmtId="0" fontId="16" fillId="0" borderId="21" xfId="0" applyFont="1" applyBorder="1"/>
    <xf numFmtId="0" fontId="16" fillId="0" borderId="21" xfId="0" applyFont="1" applyBorder="1" applyAlignment="1">
      <alignment horizontal="center"/>
    </xf>
    <xf numFmtId="0" fontId="16" fillId="0" borderId="0" xfId="0" applyFont="1" applyAlignment="1">
      <alignment horizontal="center"/>
    </xf>
    <xf numFmtId="165" fontId="16" fillId="5" borderId="3" xfId="0" applyNumberFormat="1" applyFont="1" applyFill="1" applyBorder="1" applyAlignment="1">
      <alignment horizontal="center" wrapText="1"/>
    </xf>
    <xf numFmtId="165" fontId="16" fillId="5" borderId="23" xfId="0" applyNumberFormat="1" applyFont="1" applyFill="1" applyBorder="1" applyAlignment="1">
      <alignment horizontal="center" wrapText="1"/>
    </xf>
    <xf numFmtId="165" fontId="16" fillId="5" borderId="16" xfId="0" applyNumberFormat="1" applyFont="1" applyFill="1" applyBorder="1" applyAlignment="1">
      <alignment horizontal="center" wrapText="1"/>
    </xf>
    <xf numFmtId="0" fontId="16" fillId="0" borderId="21" xfId="0" applyFont="1" applyBorder="1" applyAlignment="1">
      <alignment horizontal="center" vertical="center"/>
    </xf>
    <xf numFmtId="0" fontId="16" fillId="23" borderId="21" xfId="0" applyFont="1" applyFill="1" applyBorder="1" applyAlignment="1">
      <alignment horizontal="center" vertical="center" wrapText="1"/>
    </xf>
    <xf numFmtId="0" fontId="16" fillId="23" borderId="30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24" borderId="21" xfId="0" applyFont="1" applyFill="1" applyBorder="1" applyAlignment="1">
      <alignment horizontal="center" vertical="center" wrapText="1"/>
    </xf>
    <xf numFmtId="0" fontId="17" fillId="10" borderId="0" xfId="0" applyFont="1" applyFill="1"/>
    <xf numFmtId="0" fontId="17" fillId="4" borderId="5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left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14" fontId="16" fillId="0" borderId="5" xfId="0" applyNumberFormat="1" applyFont="1" applyBorder="1" applyAlignment="1">
      <alignment horizontal="center" vertical="center" wrapText="1"/>
    </xf>
    <xf numFmtId="14" fontId="16" fillId="0" borderId="15" xfId="0" applyNumberFormat="1" applyFont="1" applyBorder="1" applyAlignment="1">
      <alignment horizontal="center" vertical="center" wrapText="1"/>
    </xf>
    <xf numFmtId="165" fontId="16" fillId="0" borderId="1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22" fillId="4" borderId="16" xfId="0" applyFont="1" applyFill="1" applyBorder="1" applyAlignment="1">
      <alignment horizontal="left" vertical="center" wrapText="1"/>
    </xf>
    <xf numFmtId="0" fontId="22" fillId="7" borderId="16" xfId="0" applyFont="1" applyFill="1" applyBorder="1" applyAlignment="1">
      <alignment horizontal="left" vertical="center" wrapText="1"/>
    </xf>
    <xf numFmtId="165" fontId="16" fillId="11" borderId="16" xfId="0" applyNumberFormat="1" applyFont="1" applyFill="1" applyBorder="1" applyAlignment="1">
      <alignment vertical="center" wrapText="1"/>
    </xf>
    <xf numFmtId="0" fontId="22" fillId="7" borderId="5" xfId="0" applyFont="1" applyFill="1" applyBorder="1" applyAlignment="1">
      <alignment horizontal="left" vertical="center" wrapText="1"/>
    </xf>
    <xf numFmtId="0" fontId="16" fillId="7" borderId="12" xfId="0" applyFont="1" applyFill="1" applyBorder="1" applyAlignment="1">
      <alignment horizontal="center" vertical="center" wrapText="1"/>
    </xf>
    <xf numFmtId="165" fontId="16" fillId="11" borderId="15" xfId="0" applyNumberFormat="1" applyFont="1" applyFill="1" applyBorder="1" applyAlignment="1">
      <alignment vertical="center" wrapText="1"/>
    </xf>
    <xf numFmtId="0" fontId="22" fillId="7" borderId="3" xfId="0" applyFont="1" applyFill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14" fontId="16" fillId="0" borderId="10" xfId="0" applyNumberFormat="1" applyFont="1" applyBorder="1" applyAlignment="1">
      <alignment horizontal="center" vertical="center" wrapText="1"/>
    </xf>
    <xf numFmtId="0" fontId="17" fillId="18" borderId="17" xfId="0" applyFont="1" applyFill="1" applyBorder="1" applyAlignment="1">
      <alignment horizontal="left" vertical="center" wrapText="1"/>
    </xf>
    <xf numFmtId="0" fontId="16" fillId="10" borderId="17" xfId="0" applyFont="1" applyFill="1" applyBorder="1" applyAlignment="1">
      <alignment horizontal="left" vertical="center" wrapText="1"/>
    </xf>
    <xf numFmtId="165" fontId="16" fillId="28" borderId="15" xfId="0" applyNumberFormat="1" applyFont="1" applyFill="1" applyBorder="1" applyAlignment="1">
      <alignment horizontal="center" wrapText="1"/>
    </xf>
    <xf numFmtId="165" fontId="16" fillId="28" borderId="28" xfId="0" applyNumberFormat="1" applyFont="1" applyFill="1" applyBorder="1" applyAlignment="1">
      <alignment horizontal="center" wrapText="1"/>
    </xf>
    <xf numFmtId="165" fontId="16" fillId="28" borderId="24" xfId="0" applyNumberFormat="1" applyFont="1" applyFill="1" applyBorder="1" applyAlignment="1">
      <alignment horizontal="center" wrapText="1"/>
    </xf>
    <xf numFmtId="165" fontId="16" fillId="28" borderId="3" xfId="0" applyNumberFormat="1" applyFont="1" applyFill="1" applyBorder="1" applyAlignment="1">
      <alignment horizontal="center" wrapText="1"/>
    </xf>
    <xf numFmtId="165" fontId="16" fillId="29" borderId="15" xfId="0" applyNumberFormat="1" applyFont="1" applyFill="1" applyBorder="1" applyAlignment="1">
      <alignment vertical="center" wrapText="1"/>
    </xf>
    <xf numFmtId="165" fontId="16" fillId="28" borderId="16" xfId="0" applyNumberFormat="1" applyFont="1" applyFill="1" applyBorder="1" applyAlignment="1">
      <alignment vertical="center" wrapText="1"/>
    </xf>
    <xf numFmtId="165" fontId="16" fillId="28" borderId="15" xfId="0" applyNumberFormat="1" applyFont="1" applyFill="1" applyBorder="1" applyAlignment="1">
      <alignment vertical="center" wrapText="1"/>
    </xf>
    <xf numFmtId="165" fontId="16" fillId="29" borderId="16" xfId="0" applyNumberFormat="1" applyFont="1" applyFill="1" applyBorder="1" applyAlignment="1">
      <alignment vertical="center" wrapText="1"/>
    </xf>
    <xf numFmtId="0" fontId="35" fillId="8" borderId="16" xfId="0" applyFont="1" applyFill="1" applyBorder="1" applyAlignment="1">
      <alignment horizontal="center" vertical="center" wrapText="1"/>
    </xf>
    <xf numFmtId="0" fontId="21" fillId="8" borderId="16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left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18" borderId="16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vertical="center" wrapText="1"/>
    </xf>
    <xf numFmtId="0" fontId="21" fillId="5" borderId="15" xfId="0" applyFont="1" applyFill="1" applyBorder="1" applyAlignment="1">
      <alignment vertical="center" wrapText="1"/>
    </xf>
    <xf numFmtId="8" fontId="21" fillId="4" borderId="16" xfId="0" applyNumberFormat="1" applyFont="1" applyFill="1" applyBorder="1" applyAlignment="1">
      <alignment vertical="center" wrapText="1"/>
    </xf>
    <xf numFmtId="0" fontId="21" fillId="4" borderId="10" xfId="0" applyFont="1" applyFill="1" applyBorder="1" applyAlignment="1">
      <alignment vertical="center" wrapText="1"/>
    </xf>
    <xf numFmtId="0" fontId="21" fillId="18" borderId="18" xfId="0" applyFont="1" applyFill="1" applyBorder="1" applyAlignment="1">
      <alignment horizontal="left" vertical="center" wrapText="1"/>
    </xf>
    <xf numFmtId="0" fontId="21" fillId="4" borderId="14" xfId="0" applyFont="1" applyFill="1" applyBorder="1" applyAlignment="1">
      <alignment horizontal="center" vertical="center" wrapText="1"/>
    </xf>
    <xf numFmtId="8" fontId="21" fillId="4" borderId="6" xfId="0" applyNumberFormat="1" applyFont="1" applyFill="1" applyBorder="1" applyAlignment="1">
      <alignment vertical="center" wrapText="1"/>
    </xf>
    <xf numFmtId="0" fontId="21" fillId="4" borderId="27" xfId="0" applyFont="1" applyFill="1" applyBorder="1" applyAlignment="1">
      <alignment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vertical="center" wrapText="1"/>
    </xf>
    <xf numFmtId="0" fontId="21" fillId="4" borderId="24" xfId="0" applyFont="1" applyFill="1" applyBorder="1" applyAlignment="1">
      <alignment horizontal="center" vertical="center"/>
    </xf>
    <xf numFmtId="0" fontId="21" fillId="18" borderId="25" xfId="0" applyFont="1" applyFill="1" applyBorder="1" applyAlignment="1">
      <alignment horizontal="left" vertical="center" wrapText="1"/>
    </xf>
    <xf numFmtId="0" fontId="21" fillId="4" borderId="24" xfId="0" applyFont="1" applyFill="1" applyBorder="1" applyAlignment="1">
      <alignment horizontal="center" vertical="center" wrapText="1"/>
    </xf>
    <xf numFmtId="0" fontId="21" fillId="18" borderId="24" xfId="0" applyFont="1" applyFill="1" applyBorder="1" applyAlignment="1">
      <alignment horizontal="center" vertical="center" wrapText="1"/>
    </xf>
    <xf numFmtId="0" fontId="21" fillId="4" borderId="30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vertical="center" wrapText="1"/>
    </xf>
    <xf numFmtId="0" fontId="21" fillId="5" borderId="28" xfId="0" applyFont="1" applyFill="1" applyBorder="1" applyAlignment="1">
      <alignment vertical="center" wrapText="1"/>
    </xf>
    <xf numFmtId="8" fontId="21" fillId="4" borderId="24" xfId="0" applyNumberFormat="1" applyFont="1" applyFill="1" applyBorder="1" applyAlignment="1">
      <alignment vertical="center" wrapText="1"/>
    </xf>
    <xf numFmtId="0" fontId="21" fillId="18" borderId="16" xfId="0" applyFont="1" applyFill="1" applyBorder="1" applyAlignment="1">
      <alignment horizontal="left" vertical="center" wrapText="1"/>
    </xf>
    <xf numFmtId="0" fontId="21" fillId="4" borderId="16" xfId="0" applyFont="1" applyFill="1" applyBorder="1" applyAlignment="1">
      <alignment vertical="center" wrapText="1"/>
    </xf>
    <xf numFmtId="0" fontId="21" fillId="5" borderId="16" xfId="0" applyFont="1" applyFill="1" applyBorder="1" applyAlignment="1">
      <alignment vertical="center" wrapText="1"/>
    </xf>
    <xf numFmtId="0" fontId="21" fillId="18" borderId="3" xfId="0" applyFont="1" applyFill="1" applyBorder="1" applyAlignment="1">
      <alignment horizontal="left" vertical="center" wrapText="1"/>
    </xf>
    <xf numFmtId="0" fontId="21" fillId="18" borderId="3" xfId="0" applyFont="1" applyFill="1" applyBorder="1" applyAlignment="1">
      <alignment horizontal="center" vertical="center" wrapText="1"/>
    </xf>
    <xf numFmtId="0" fontId="21" fillId="18" borderId="5" xfId="0" applyFont="1" applyFill="1" applyBorder="1" applyAlignment="1">
      <alignment horizontal="center" vertical="center" wrapText="1"/>
    </xf>
    <xf numFmtId="0" fontId="21" fillId="0" borderId="16" xfId="0" applyFont="1" applyBorder="1"/>
    <xf numFmtId="0" fontId="21" fillId="18" borderId="17" xfId="0" applyFont="1" applyFill="1" applyBorder="1" applyAlignment="1">
      <alignment horizontal="center" vertical="center" wrapText="1"/>
    </xf>
    <xf numFmtId="0" fontId="21" fillId="18" borderId="16" xfId="0" applyFont="1" applyFill="1" applyBorder="1" applyAlignment="1">
      <alignment vertical="center" wrapText="1"/>
    </xf>
    <xf numFmtId="0" fontId="21" fillId="18" borderId="16" xfId="0" applyFont="1" applyFill="1" applyBorder="1" applyAlignment="1">
      <alignment horizontal="center" vertical="distributed"/>
    </xf>
    <xf numFmtId="0" fontId="21" fillId="18" borderId="16" xfId="0" applyFont="1" applyFill="1" applyBorder="1" applyAlignment="1">
      <alignment horizontal="center" vertical="center"/>
    </xf>
    <xf numFmtId="0" fontId="21" fillId="18" borderId="24" xfId="0" applyFont="1" applyFill="1" applyBorder="1" applyAlignment="1">
      <alignment horizontal="center" vertical="center"/>
    </xf>
    <xf numFmtId="8" fontId="21" fillId="30" borderId="3" xfId="0" applyNumberFormat="1" applyFont="1" applyFill="1" applyBorder="1" applyAlignment="1">
      <alignment horizontal="center" vertical="center"/>
    </xf>
    <xf numFmtId="0" fontId="21" fillId="18" borderId="24" xfId="0" applyFont="1" applyFill="1" applyBorder="1" applyAlignment="1">
      <alignment horizontal="left" vertical="center" wrapText="1"/>
    </xf>
    <xf numFmtId="8" fontId="21" fillId="30" borderId="16" xfId="0" applyNumberFormat="1" applyFont="1" applyFill="1" applyBorder="1" applyAlignment="1">
      <alignment horizontal="center" vertical="center"/>
    </xf>
    <xf numFmtId="0" fontId="33" fillId="18" borderId="16" xfId="0" applyFont="1" applyFill="1" applyBorder="1" applyAlignment="1">
      <alignment horizontal="center" vertical="distributed"/>
    </xf>
    <xf numFmtId="0" fontId="21" fillId="18" borderId="16" xfId="0" applyFont="1" applyFill="1" applyBorder="1" applyAlignment="1">
      <alignment vertical="center"/>
    </xf>
    <xf numFmtId="0" fontId="33" fillId="18" borderId="24" xfId="0" applyFont="1" applyFill="1" applyBorder="1" applyAlignment="1">
      <alignment horizontal="center" vertical="distributed"/>
    </xf>
    <xf numFmtId="0" fontId="21" fillId="18" borderId="29" xfId="0" applyFont="1" applyFill="1" applyBorder="1" applyAlignment="1">
      <alignment horizontal="center" vertical="center" wrapText="1"/>
    </xf>
    <xf numFmtId="0" fontId="21" fillId="18" borderId="24" xfId="0" applyFont="1" applyFill="1" applyBorder="1" applyAlignment="1">
      <alignment vertical="center" wrapText="1"/>
    </xf>
    <xf numFmtId="0" fontId="21" fillId="18" borderId="24" xfId="0" applyFont="1" applyFill="1" applyBorder="1" applyAlignment="1">
      <alignment horizontal="center" vertical="distributed"/>
    </xf>
    <xf numFmtId="8" fontId="21" fillId="30" borderId="24" xfId="0" applyNumberFormat="1" applyFont="1" applyFill="1" applyBorder="1" applyAlignment="1">
      <alignment horizontal="center" vertical="center"/>
    </xf>
    <xf numFmtId="0" fontId="21" fillId="18" borderId="16" xfId="0" applyFont="1" applyFill="1" applyBorder="1" applyAlignment="1">
      <alignment horizontal="left" vertical="center"/>
    </xf>
    <xf numFmtId="0" fontId="21" fillId="18" borderId="17" xfId="0" applyFont="1" applyFill="1" applyBorder="1" applyAlignment="1">
      <alignment horizontal="center" vertical="center"/>
    </xf>
    <xf numFmtId="0" fontId="21" fillId="18" borderId="16" xfId="0" applyFont="1" applyFill="1" applyBorder="1" applyAlignment="1">
      <alignment vertical="distributed"/>
    </xf>
    <xf numFmtId="14" fontId="16" fillId="4" borderId="14" xfId="0" applyNumberFormat="1" applyFont="1" applyFill="1" applyBorder="1" applyAlignment="1">
      <alignment horizontal="center" vertical="center" wrapText="1"/>
    </xf>
    <xf numFmtId="14" fontId="16" fillId="4" borderId="6" xfId="0" applyNumberFormat="1" applyFont="1" applyFill="1" applyBorder="1" applyAlignment="1">
      <alignment horizontal="center" vertical="center" wrapText="1"/>
    </xf>
    <xf numFmtId="165" fontId="16" fillId="4" borderId="6" xfId="0" applyNumberFormat="1" applyFont="1" applyFill="1" applyBorder="1" applyAlignment="1">
      <alignment vertical="center" wrapText="1"/>
    </xf>
    <xf numFmtId="14" fontId="16" fillId="4" borderId="28" xfId="0" applyNumberFormat="1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vertical="center"/>
    </xf>
    <xf numFmtId="165" fontId="16" fillId="4" borderId="11" xfId="0" applyNumberFormat="1" applyFont="1" applyFill="1" applyBorder="1" applyAlignment="1">
      <alignment horizontal="center" vertical="center" wrapText="1"/>
    </xf>
    <xf numFmtId="14" fontId="16" fillId="4" borderId="30" xfId="0" applyNumberFormat="1" applyFont="1" applyFill="1" applyBorder="1" applyAlignment="1">
      <alignment horizontal="center" vertical="center" wrapText="1"/>
    </xf>
    <xf numFmtId="14" fontId="16" fillId="4" borderId="26" xfId="0" applyNumberFormat="1" applyFont="1" applyFill="1" applyBorder="1" applyAlignment="1">
      <alignment horizontal="center" vertical="center" wrapText="1"/>
    </xf>
    <xf numFmtId="165" fontId="16" fillId="4" borderId="26" xfId="0" applyNumberFormat="1" applyFont="1" applyFill="1" applyBorder="1" applyAlignment="1">
      <alignment vertical="center" wrapText="1"/>
    </xf>
    <xf numFmtId="0" fontId="16" fillId="0" borderId="24" xfId="0" applyFont="1" applyBorder="1"/>
    <xf numFmtId="0" fontId="16" fillId="0" borderId="24" xfId="0" applyFont="1" applyBorder="1" applyAlignment="1">
      <alignment horizontal="center"/>
    </xf>
    <xf numFmtId="0" fontId="16" fillId="0" borderId="24" xfId="0" applyFont="1" applyBorder="1" applyAlignment="1">
      <alignment horizontal="center" vertical="center" wrapText="1"/>
    </xf>
    <xf numFmtId="0" fontId="16" fillId="10" borderId="24" xfId="0" applyFont="1" applyFill="1" applyBorder="1" applyAlignment="1">
      <alignment horizontal="center"/>
    </xf>
    <xf numFmtId="14" fontId="16" fillId="4" borderId="31" xfId="0" applyNumberFormat="1" applyFont="1" applyFill="1" applyBorder="1" applyAlignment="1">
      <alignment horizontal="center" vertical="center" wrapText="1"/>
    </xf>
    <xf numFmtId="14" fontId="16" fillId="4" borderId="24" xfId="0" applyNumberFormat="1" applyFont="1" applyFill="1" applyBorder="1" applyAlignment="1">
      <alignment horizontal="center" vertical="center" wrapText="1"/>
    </xf>
    <xf numFmtId="165" fontId="16" fillId="4" borderId="26" xfId="0" applyNumberFormat="1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vertical="center" wrapText="1"/>
    </xf>
    <xf numFmtId="0" fontId="22" fillId="7" borderId="5" xfId="0" applyFont="1" applyFill="1" applyBorder="1" applyAlignment="1">
      <alignment vertical="center" wrapText="1"/>
    </xf>
    <xf numFmtId="0" fontId="0" fillId="0" borderId="17" xfId="0" applyBorder="1" applyAlignment="1">
      <alignment horizontal="left" vertical="center" wrapText="1"/>
    </xf>
    <xf numFmtId="165" fontId="16" fillId="14" borderId="15" xfId="0" applyNumberFormat="1" applyFont="1" applyFill="1" applyBorder="1" applyAlignment="1">
      <alignment horizontal="center" vertical="center" wrapText="1"/>
    </xf>
    <xf numFmtId="165" fontId="16" fillId="12" borderId="16" xfId="0" applyNumberFormat="1" applyFont="1" applyFill="1" applyBorder="1" applyAlignment="1">
      <alignment horizontal="center" vertical="center" wrapText="1"/>
    </xf>
    <xf numFmtId="165" fontId="16" fillId="12" borderId="15" xfId="0" applyNumberFormat="1" applyFont="1" applyFill="1" applyBorder="1" applyAlignment="1">
      <alignment horizontal="center" vertical="center" wrapText="1"/>
    </xf>
    <xf numFmtId="165" fontId="16" fillId="14" borderId="16" xfId="0" applyNumberFormat="1" applyFont="1" applyFill="1" applyBorder="1" applyAlignment="1">
      <alignment horizontal="center" vertical="center" wrapText="1"/>
    </xf>
    <xf numFmtId="165" fontId="0" fillId="15" borderId="16" xfId="0" applyNumberFormat="1" applyFill="1" applyBorder="1" applyAlignment="1">
      <alignment horizontal="center" vertical="center" wrapText="1"/>
    </xf>
    <xf numFmtId="165" fontId="16" fillId="5" borderId="6" xfId="0" applyNumberFormat="1" applyFont="1" applyFill="1" applyBorder="1" applyAlignment="1">
      <alignment horizontal="center" vertical="center" wrapText="1"/>
    </xf>
    <xf numFmtId="165" fontId="16" fillId="5" borderId="15" xfId="0" applyNumberFormat="1" applyFont="1" applyFill="1" applyBorder="1" applyAlignment="1">
      <alignment horizontal="center" vertical="center" wrapText="1"/>
    </xf>
    <xf numFmtId="165" fontId="16" fillId="5" borderId="8" xfId="0" applyNumberFormat="1" applyFont="1" applyFill="1" applyBorder="1" applyAlignment="1">
      <alignment horizontal="center" vertical="center" wrapText="1"/>
    </xf>
    <xf numFmtId="165" fontId="16" fillId="5" borderId="16" xfId="0" applyNumberFormat="1" applyFont="1" applyFill="1" applyBorder="1" applyAlignment="1">
      <alignment horizontal="center" vertical="center" wrapText="1"/>
    </xf>
    <xf numFmtId="165" fontId="16" fillId="5" borderId="3" xfId="0" applyNumberFormat="1" applyFont="1" applyFill="1" applyBorder="1" applyAlignment="1">
      <alignment horizontal="center" vertical="center" wrapText="1"/>
    </xf>
    <xf numFmtId="165" fontId="16" fillId="5" borderId="23" xfId="0" applyNumberFormat="1" applyFont="1" applyFill="1" applyBorder="1" applyAlignment="1">
      <alignment horizontal="center" vertical="center" wrapText="1"/>
    </xf>
    <xf numFmtId="165" fontId="16" fillId="12" borderId="28" xfId="0" applyNumberFormat="1" applyFont="1" applyFill="1" applyBorder="1" applyAlignment="1">
      <alignment horizontal="center" vertical="center" wrapText="1"/>
    </xf>
    <xf numFmtId="165" fontId="16" fillId="12" borderId="24" xfId="0" applyNumberFormat="1" applyFont="1" applyFill="1" applyBorder="1" applyAlignment="1">
      <alignment horizontal="center" vertical="center" wrapText="1"/>
    </xf>
    <xf numFmtId="165" fontId="16" fillId="12" borderId="3" xfId="0" applyNumberFormat="1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18" borderId="32" xfId="0" applyFont="1" applyFill="1" applyBorder="1" applyAlignment="1">
      <alignment horizontal="left" vertical="center" wrapText="1"/>
    </xf>
    <xf numFmtId="0" fontId="21" fillId="4" borderId="21" xfId="0" applyFont="1" applyFill="1" applyBorder="1" applyAlignment="1">
      <alignment horizontal="center" vertical="center" wrapText="1"/>
    </xf>
    <xf numFmtId="0" fontId="21" fillId="18" borderId="21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14" fontId="21" fillId="0" borderId="5" xfId="0" applyNumberFormat="1" applyFont="1" applyBorder="1" applyAlignment="1">
      <alignment horizontal="center" vertical="center" wrapText="1"/>
    </xf>
    <xf numFmtId="14" fontId="21" fillId="0" borderId="15" xfId="0" applyNumberFormat="1" applyFont="1" applyBorder="1" applyAlignment="1">
      <alignment horizontal="center" vertical="center" wrapText="1"/>
    </xf>
    <xf numFmtId="165" fontId="21" fillId="0" borderId="15" xfId="0" applyNumberFormat="1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37" fillId="4" borderId="16" xfId="0" applyFont="1" applyFill="1" applyBorder="1" applyAlignment="1">
      <alignment horizontal="left" vertical="center" wrapText="1"/>
    </xf>
    <xf numFmtId="14" fontId="21" fillId="4" borderId="16" xfId="0" applyNumberFormat="1" applyFont="1" applyFill="1" applyBorder="1" applyAlignment="1">
      <alignment horizontal="center" vertical="center" wrapText="1"/>
    </xf>
    <xf numFmtId="165" fontId="21" fillId="4" borderId="16" xfId="0" applyNumberFormat="1" applyFont="1" applyFill="1" applyBorder="1" applyAlignment="1">
      <alignment vertical="center" wrapText="1"/>
    </xf>
    <xf numFmtId="165" fontId="21" fillId="5" borderId="16" xfId="0" applyNumberFormat="1" applyFont="1" applyFill="1" applyBorder="1" applyAlignment="1">
      <alignment vertical="center" wrapText="1"/>
    </xf>
    <xf numFmtId="165" fontId="21" fillId="7" borderId="16" xfId="0" applyNumberFormat="1" applyFont="1" applyFill="1" applyBorder="1" applyAlignment="1">
      <alignment vertical="center" wrapText="1"/>
    </xf>
    <xf numFmtId="0" fontId="21" fillId="7" borderId="16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21" fillId="10" borderId="5" xfId="0" applyFont="1" applyFill="1" applyBorder="1" applyAlignment="1">
      <alignment horizontal="left" vertical="center" wrapText="1"/>
    </xf>
    <xf numFmtId="0" fontId="21" fillId="7" borderId="5" xfId="0" applyFont="1" applyFill="1" applyBorder="1" applyAlignment="1">
      <alignment horizontal="center" vertical="center" wrapText="1"/>
    </xf>
    <xf numFmtId="14" fontId="21" fillId="7" borderId="5" xfId="0" applyNumberFormat="1" applyFont="1" applyFill="1" applyBorder="1" applyAlignment="1">
      <alignment horizontal="center" vertical="center" wrapText="1"/>
    </xf>
    <xf numFmtId="14" fontId="21" fillId="7" borderId="15" xfId="0" applyNumberFormat="1" applyFont="1" applyFill="1" applyBorder="1" applyAlignment="1">
      <alignment horizontal="center" vertical="center" wrapText="1"/>
    </xf>
    <xf numFmtId="165" fontId="21" fillId="7" borderId="15" xfId="0" applyNumberFormat="1" applyFont="1" applyFill="1" applyBorder="1" applyAlignment="1">
      <alignment vertical="center" wrapText="1"/>
    </xf>
    <xf numFmtId="165" fontId="21" fillId="11" borderId="15" xfId="0" applyNumberFormat="1" applyFont="1" applyFill="1" applyBorder="1" applyAlignment="1">
      <alignment vertical="center" wrapText="1"/>
    </xf>
    <xf numFmtId="0" fontId="21" fillId="7" borderId="5" xfId="0" applyFont="1" applyFill="1" applyBorder="1" applyAlignment="1">
      <alignment vertical="center" wrapText="1"/>
    </xf>
    <xf numFmtId="0" fontId="21" fillId="10" borderId="16" xfId="0" applyFont="1" applyFill="1" applyBorder="1" applyAlignment="1">
      <alignment horizontal="left" vertical="center" wrapText="1"/>
    </xf>
    <xf numFmtId="0" fontId="21" fillId="10" borderId="16" xfId="0" applyFont="1" applyFill="1" applyBorder="1" applyAlignment="1">
      <alignment horizontal="center" vertical="center" wrapText="1"/>
    </xf>
    <xf numFmtId="164" fontId="21" fillId="7" borderId="16" xfId="0" applyNumberFormat="1" applyFont="1" applyFill="1" applyBorder="1" applyAlignment="1">
      <alignment horizontal="center" vertical="center" wrapText="1"/>
    </xf>
    <xf numFmtId="14" fontId="21" fillId="7" borderId="16" xfId="0" applyNumberFormat="1" applyFont="1" applyFill="1" applyBorder="1" applyAlignment="1">
      <alignment horizontal="center" vertical="center" wrapText="1"/>
    </xf>
    <xf numFmtId="165" fontId="21" fillId="11" borderId="16" xfId="0" applyNumberFormat="1" applyFont="1" applyFill="1" applyBorder="1" applyAlignment="1">
      <alignment vertical="center" wrapText="1"/>
    </xf>
    <xf numFmtId="0" fontId="21" fillId="7" borderId="16" xfId="0" applyFont="1" applyFill="1" applyBorder="1" applyAlignment="1">
      <alignment vertical="center" wrapText="1"/>
    </xf>
    <xf numFmtId="0" fontId="37" fillId="7" borderId="5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14" fontId="21" fillId="0" borderId="16" xfId="0" applyNumberFormat="1" applyFont="1" applyBorder="1" applyAlignment="1">
      <alignment horizontal="center" vertical="center" wrapText="1"/>
    </xf>
    <xf numFmtId="165" fontId="21" fillId="0" borderId="16" xfId="0" applyNumberFormat="1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164" fontId="21" fillId="8" borderId="16" xfId="0" applyNumberFormat="1" applyFont="1" applyFill="1" applyBorder="1" applyAlignment="1">
      <alignment horizontal="center" vertical="center" wrapText="1"/>
    </xf>
    <xf numFmtId="166" fontId="21" fillId="8" borderId="16" xfId="0" applyNumberFormat="1" applyFont="1" applyFill="1" applyBorder="1" applyAlignment="1">
      <alignment horizontal="center" vertical="center" wrapText="1"/>
    </xf>
    <xf numFmtId="165" fontId="21" fillId="8" borderId="16" xfId="0" applyNumberFormat="1" applyFont="1" applyFill="1" applyBorder="1" applyAlignment="1">
      <alignment vertical="center" wrapText="1"/>
    </xf>
    <xf numFmtId="165" fontId="21" fillId="9" borderId="16" xfId="0" applyNumberFormat="1" applyFont="1" applyFill="1" applyBorder="1" applyAlignment="1">
      <alignment vertical="center" wrapText="1"/>
    </xf>
    <xf numFmtId="0" fontId="21" fillId="8" borderId="16" xfId="0" applyFont="1" applyFill="1" applyBorder="1" applyAlignment="1">
      <alignment vertical="center" wrapText="1"/>
    </xf>
    <xf numFmtId="0" fontId="21" fillId="18" borderId="18" xfId="0" applyFont="1" applyFill="1" applyBorder="1" applyAlignment="1">
      <alignment horizontal="center" vertical="center"/>
    </xf>
    <xf numFmtId="8" fontId="21" fillId="27" borderId="3" xfId="0" applyNumberFormat="1" applyFont="1" applyFill="1" applyBorder="1" applyAlignment="1">
      <alignment horizontal="center" vertical="center"/>
    </xf>
    <xf numFmtId="8" fontId="21" fillId="27" borderId="17" xfId="0" applyNumberFormat="1" applyFont="1" applyFill="1" applyBorder="1" applyAlignment="1">
      <alignment horizontal="center" vertical="center"/>
    </xf>
    <xf numFmtId="8" fontId="21" fillId="27" borderId="16" xfId="0" applyNumberFormat="1" applyFont="1" applyFill="1" applyBorder="1" applyAlignment="1">
      <alignment horizontal="center" vertical="center"/>
    </xf>
    <xf numFmtId="0" fontId="34" fillId="4" borderId="16" xfId="0" applyFont="1" applyFill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 wrapText="1"/>
    </xf>
    <xf numFmtId="0" fontId="34" fillId="4" borderId="8" xfId="0" applyFont="1" applyFill="1" applyBorder="1" applyAlignment="1">
      <alignment horizontal="center" vertical="center" wrapText="1"/>
    </xf>
    <xf numFmtId="14" fontId="34" fillId="4" borderId="10" xfId="0" applyNumberFormat="1" applyFont="1" applyFill="1" applyBorder="1" applyAlignment="1">
      <alignment horizontal="center" vertical="center" wrapText="1"/>
    </xf>
    <xf numFmtId="14" fontId="34" fillId="4" borderId="5" xfId="0" applyNumberFormat="1" applyFont="1" applyFill="1" applyBorder="1" applyAlignment="1">
      <alignment horizontal="center" vertical="center" wrapText="1"/>
    </xf>
    <xf numFmtId="14" fontId="34" fillId="4" borderId="15" xfId="0" applyNumberFormat="1" applyFont="1" applyFill="1" applyBorder="1" applyAlignment="1">
      <alignment horizontal="center" vertical="center" wrapText="1"/>
    </xf>
    <xf numFmtId="165" fontId="34" fillId="4" borderId="15" xfId="0" applyNumberFormat="1" applyFont="1" applyFill="1" applyBorder="1" applyAlignment="1">
      <alignment vertical="center" wrapText="1"/>
    </xf>
    <xf numFmtId="165" fontId="34" fillId="5" borderId="15" xfId="0" applyNumberFormat="1" applyFont="1" applyFill="1" applyBorder="1" applyAlignment="1">
      <alignment vertical="center" wrapText="1"/>
    </xf>
    <xf numFmtId="0" fontId="34" fillId="4" borderId="5" xfId="0" applyFont="1" applyFill="1" applyBorder="1" applyAlignment="1">
      <alignment horizontal="center" vertical="center" wrapText="1"/>
    </xf>
    <xf numFmtId="165" fontId="34" fillId="4" borderId="15" xfId="0" applyNumberFormat="1" applyFont="1" applyFill="1" applyBorder="1" applyAlignment="1">
      <alignment horizontal="center" vertical="center" wrapText="1"/>
    </xf>
    <xf numFmtId="14" fontId="34" fillId="4" borderId="22" xfId="0" applyNumberFormat="1" applyFont="1" applyFill="1" applyBorder="1" applyAlignment="1">
      <alignment horizontal="center" vertical="center" wrapText="1"/>
    </xf>
    <xf numFmtId="14" fontId="34" fillId="4" borderId="14" xfId="0" applyNumberFormat="1" applyFont="1" applyFill="1" applyBorder="1" applyAlignment="1">
      <alignment horizontal="center" vertical="center" wrapText="1"/>
    </xf>
    <xf numFmtId="14" fontId="34" fillId="4" borderId="6" xfId="0" applyNumberFormat="1" applyFont="1" applyFill="1" applyBorder="1" applyAlignment="1">
      <alignment horizontal="center" vertical="center" wrapText="1"/>
    </xf>
    <xf numFmtId="165" fontId="34" fillId="4" borderId="6" xfId="0" applyNumberFormat="1" applyFont="1" applyFill="1" applyBorder="1" applyAlignment="1">
      <alignment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4" fillId="4" borderId="10" xfId="0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left" vertical="center" wrapText="1"/>
    </xf>
    <xf numFmtId="14" fontId="34" fillId="4" borderId="27" xfId="0" applyNumberFormat="1" applyFont="1" applyFill="1" applyBorder="1" applyAlignment="1">
      <alignment horizontal="center" vertical="center" wrapText="1"/>
    </xf>
    <xf numFmtId="14" fontId="34" fillId="4" borderId="12" xfId="0" applyNumberFormat="1" applyFont="1" applyFill="1" applyBorder="1" applyAlignment="1">
      <alignment horizontal="center" vertical="center" wrapText="1"/>
    </xf>
    <xf numFmtId="0" fontId="34" fillId="4" borderId="14" xfId="0" applyFont="1" applyFill="1" applyBorder="1" applyAlignment="1">
      <alignment horizontal="center" vertical="center" wrapText="1"/>
    </xf>
    <xf numFmtId="165" fontId="34" fillId="4" borderId="6" xfId="0" applyNumberFormat="1" applyFont="1" applyFill="1" applyBorder="1" applyAlignment="1">
      <alignment horizontal="center" vertical="center" wrapText="1"/>
    </xf>
    <xf numFmtId="14" fontId="34" fillId="4" borderId="16" xfId="0" applyNumberFormat="1" applyFont="1" applyFill="1" applyBorder="1" applyAlignment="1">
      <alignment horizontal="center" vertical="center" wrapText="1"/>
    </xf>
    <xf numFmtId="14" fontId="34" fillId="4" borderId="11" xfId="0" applyNumberFormat="1" applyFont="1" applyFill="1" applyBorder="1" applyAlignment="1">
      <alignment horizontal="center" vertical="center" wrapText="1"/>
    </xf>
    <xf numFmtId="165" fontId="34" fillId="4" borderId="11" xfId="0" applyNumberFormat="1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34" fillId="4" borderId="12" xfId="0" applyFont="1" applyFill="1" applyBorder="1" applyAlignment="1">
      <alignment horizontal="center" vertical="center" wrapText="1"/>
    </xf>
    <xf numFmtId="165" fontId="34" fillId="4" borderId="8" xfId="0" applyNumberFormat="1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center" vertical="center" wrapText="1"/>
    </xf>
    <xf numFmtId="14" fontId="34" fillId="4" borderId="26" xfId="0" applyNumberFormat="1" applyFont="1" applyFill="1" applyBorder="1" applyAlignment="1">
      <alignment horizontal="center" vertical="center" wrapText="1"/>
    </xf>
    <xf numFmtId="165" fontId="34" fillId="4" borderId="28" xfId="0" applyNumberFormat="1" applyFont="1" applyFill="1" applyBorder="1" applyAlignment="1">
      <alignment vertical="center" wrapText="1"/>
    </xf>
    <xf numFmtId="0" fontId="19" fillId="0" borderId="21" xfId="0" applyFont="1" applyBorder="1" applyAlignment="1">
      <alignment horizontal="center" vertical="center"/>
    </xf>
    <xf numFmtId="0" fontId="34" fillId="4" borderId="13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left" vertical="center" wrapText="1"/>
    </xf>
    <xf numFmtId="165" fontId="34" fillId="4" borderId="26" xfId="0" applyNumberFormat="1" applyFont="1" applyFill="1" applyBorder="1" applyAlignment="1">
      <alignment vertical="center" wrapText="1"/>
    </xf>
    <xf numFmtId="165" fontId="34" fillId="4" borderId="16" xfId="0" applyNumberFormat="1" applyFont="1" applyFill="1" applyBorder="1" applyAlignment="1">
      <alignment vertical="center" wrapText="1"/>
    </xf>
    <xf numFmtId="165" fontId="34" fillId="5" borderId="16" xfId="0" applyNumberFormat="1" applyFont="1" applyFill="1" applyBorder="1" applyAlignment="1">
      <alignment vertical="center" wrapText="1"/>
    </xf>
    <xf numFmtId="165" fontId="34" fillId="4" borderId="16" xfId="0" applyNumberFormat="1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center"/>
    </xf>
    <xf numFmtId="14" fontId="34" fillId="4" borderId="3" xfId="0" applyNumberFormat="1" applyFont="1" applyFill="1" applyBorder="1" applyAlignment="1">
      <alignment horizontal="center" vertical="center" wrapText="1"/>
    </xf>
    <xf numFmtId="0" fontId="34" fillId="23" borderId="21" xfId="0" applyFont="1" applyFill="1" applyBorder="1" applyAlignment="1">
      <alignment horizontal="center" vertical="center" wrapText="1"/>
    </xf>
    <xf numFmtId="0" fontId="34" fillId="23" borderId="30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left" vertical="center" wrapText="1"/>
    </xf>
    <xf numFmtId="165" fontId="23" fillId="12" borderId="16" xfId="0" applyNumberFormat="1" applyFont="1" applyFill="1" applyBorder="1" applyAlignment="1">
      <alignment vertical="center" wrapText="1"/>
    </xf>
    <xf numFmtId="0" fontId="23" fillId="7" borderId="16" xfId="0" applyFont="1" applyFill="1" applyBorder="1" applyAlignment="1">
      <alignment horizontal="center" vertical="center" wrapText="1"/>
    </xf>
    <xf numFmtId="0" fontId="36" fillId="10" borderId="16" xfId="0" applyFont="1" applyFill="1" applyBorder="1" applyAlignment="1">
      <alignment horizontal="center" vertical="center"/>
    </xf>
    <xf numFmtId="0" fontId="36" fillId="4" borderId="16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36" fillId="18" borderId="16" xfId="0" applyFont="1" applyFill="1" applyBorder="1" applyAlignment="1">
      <alignment horizontal="center" vertical="center" wrapText="1"/>
    </xf>
    <xf numFmtId="14" fontId="23" fillId="4" borderId="16" xfId="0" applyNumberFormat="1" applyFont="1" applyFill="1" applyBorder="1" applyAlignment="1">
      <alignment horizontal="center" vertical="center" wrapText="1"/>
    </xf>
    <xf numFmtId="165" fontId="23" fillId="4" borderId="16" xfId="0" applyNumberFormat="1" applyFont="1" applyFill="1" applyBorder="1" applyAlignment="1">
      <alignment vertical="center" wrapText="1"/>
    </xf>
    <xf numFmtId="8" fontId="36" fillId="4" borderId="16" xfId="0" applyNumberFormat="1" applyFont="1" applyFill="1" applyBorder="1" applyAlignment="1">
      <alignment vertical="center" wrapText="1"/>
    </xf>
    <xf numFmtId="8" fontId="36" fillId="5" borderId="16" xfId="0" applyNumberFormat="1" applyFont="1" applyFill="1" applyBorder="1" applyAlignment="1">
      <alignment vertical="center" wrapText="1"/>
    </xf>
    <xf numFmtId="0" fontId="36" fillId="18" borderId="16" xfId="0" applyFont="1" applyFill="1" applyBorder="1" applyAlignment="1">
      <alignment horizontal="left" vertical="center" wrapText="1"/>
    </xf>
    <xf numFmtId="14" fontId="36" fillId="4" borderId="16" xfId="0" applyNumberFormat="1" applyFont="1" applyFill="1" applyBorder="1" applyAlignment="1">
      <alignment horizontal="center" vertical="center" wrapText="1"/>
    </xf>
    <xf numFmtId="0" fontId="36" fillId="4" borderId="16" xfId="0" applyFont="1" applyFill="1" applyBorder="1" applyAlignment="1">
      <alignment vertical="center" wrapText="1"/>
    </xf>
    <xf numFmtId="8" fontId="36" fillId="25" borderId="16" xfId="0" applyNumberFormat="1" applyFont="1" applyFill="1" applyBorder="1" applyAlignment="1">
      <alignment vertical="center" wrapText="1"/>
    </xf>
    <xf numFmtId="8" fontId="36" fillId="4" borderId="16" xfId="0" applyNumberFormat="1" applyFont="1" applyFill="1" applyBorder="1" applyAlignment="1">
      <alignment horizontal="center" vertical="center" wrapText="1"/>
    </xf>
    <xf numFmtId="14" fontId="36" fillId="18" borderId="16" xfId="0" applyNumberFormat="1" applyFont="1" applyFill="1" applyBorder="1" applyAlignment="1">
      <alignment horizontal="center" vertical="center" wrapText="1"/>
    </xf>
    <xf numFmtId="0" fontId="36" fillId="18" borderId="16" xfId="0" applyFont="1" applyFill="1" applyBorder="1" applyAlignment="1">
      <alignment vertical="center" wrapText="1"/>
    </xf>
    <xf numFmtId="8" fontId="36" fillId="18" borderId="16" xfId="0" applyNumberFormat="1" applyFont="1" applyFill="1" applyBorder="1" applyAlignment="1">
      <alignment vertical="center" wrapText="1"/>
    </xf>
    <xf numFmtId="0" fontId="36" fillId="18" borderId="16" xfId="0" applyFont="1" applyFill="1" applyBorder="1" applyAlignment="1">
      <alignment horizontal="center"/>
    </xf>
    <xf numFmtId="14" fontId="36" fillId="18" borderId="16" xfId="0" applyNumberFormat="1" applyFont="1" applyFill="1" applyBorder="1" applyAlignment="1">
      <alignment horizontal="center"/>
    </xf>
    <xf numFmtId="0" fontId="36" fillId="18" borderId="16" xfId="0" applyFont="1" applyFill="1" applyBorder="1"/>
    <xf numFmtId="0" fontId="23" fillId="4" borderId="5" xfId="0" applyFont="1" applyFill="1" applyBorder="1" applyAlignment="1">
      <alignment horizontal="center" vertical="center" wrapText="1"/>
    </xf>
    <xf numFmtId="8" fontId="36" fillId="26" borderId="16" xfId="0" applyNumberFormat="1" applyFont="1" applyFill="1" applyBorder="1" applyAlignment="1">
      <alignment vertical="center" wrapText="1"/>
    </xf>
    <xf numFmtId="0" fontId="19" fillId="0" borderId="3" xfId="0" applyFont="1" applyBorder="1" applyAlignment="1">
      <alignment horizontal="center"/>
    </xf>
    <xf numFmtId="0" fontId="23" fillId="4" borderId="24" xfId="0" applyFont="1" applyFill="1" applyBorder="1" applyAlignment="1">
      <alignment horizontal="center" vertical="center" wrapText="1"/>
    </xf>
    <xf numFmtId="0" fontId="36" fillId="4" borderId="24" xfId="0" applyFont="1" applyFill="1" applyBorder="1" applyAlignment="1">
      <alignment horizontal="center" vertical="center" wrapText="1"/>
    </xf>
    <xf numFmtId="0" fontId="36" fillId="18" borderId="24" xfId="0" applyFont="1" applyFill="1" applyBorder="1" applyAlignment="1">
      <alignment horizontal="left" vertical="center" wrapText="1"/>
    </xf>
    <xf numFmtId="14" fontId="36" fillId="4" borderId="24" xfId="0" applyNumberFormat="1" applyFont="1" applyFill="1" applyBorder="1" applyAlignment="1">
      <alignment horizontal="center" vertical="center" wrapText="1"/>
    </xf>
    <xf numFmtId="0" fontId="36" fillId="4" borderId="24" xfId="0" applyFont="1" applyFill="1" applyBorder="1" applyAlignment="1">
      <alignment vertical="center" wrapText="1"/>
    </xf>
    <xf numFmtId="8" fontId="36" fillId="4" borderId="24" xfId="0" applyNumberFormat="1" applyFont="1" applyFill="1" applyBorder="1" applyAlignment="1">
      <alignment vertical="center" wrapText="1"/>
    </xf>
    <xf numFmtId="8" fontId="36" fillId="25" borderId="24" xfId="0" applyNumberFormat="1" applyFont="1" applyFill="1" applyBorder="1" applyAlignment="1">
      <alignment vertical="center" wrapText="1"/>
    </xf>
    <xf numFmtId="165" fontId="34" fillId="4" borderId="23" xfId="0" applyNumberFormat="1" applyFont="1" applyFill="1" applyBorder="1" applyAlignment="1">
      <alignment horizontal="center" vertical="center" wrapText="1"/>
    </xf>
    <xf numFmtId="165" fontId="34" fillId="4" borderId="26" xfId="0" applyNumberFormat="1" applyFont="1" applyFill="1" applyBorder="1" applyAlignment="1">
      <alignment horizontal="center" vertical="center" wrapText="1"/>
    </xf>
    <xf numFmtId="165" fontId="34" fillId="4" borderId="11" xfId="0" applyNumberFormat="1" applyFont="1" applyFill="1" applyBorder="1" applyAlignment="1">
      <alignment vertical="center" wrapText="1"/>
    </xf>
    <xf numFmtId="0" fontId="34" fillId="4" borderId="22" xfId="0" applyFont="1" applyFill="1" applyBorder="1" applyAlignment="1">
      <alignment horizontal="center" vertical="center" wrapText="1"/>
    </xf>
    <xf numFmtId="165" fontId="34" fillId="4" borderId="28" xfId="0" applyNumberFormat="1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/>
    </xf>
    <xf numFmtId="0" fontId="34" fillId="4" borderId="24" xfId="0" applyFont="1" applyFill="1" applyBorder="1" applyAlignment="1">
      <alignment horizontal="center" vertical="center" wrapText="1"/>
    </xf>
    <xf numFmtId="14" fontId="34" fillId="4" borderId="24" xfId="0" applyNumberFormat="1" applyFont="1" applyFill="1" applyBorder="1" applyAlignment="1">
      <alignment horizontal="center" vertical="center" wrapText="1"/>
    </xf>
    <xf numFmtId="165" fontId="34" fillId="4" borderId="24" xfId="0" applyNumberFormat="1" applyFont="1" applyFill="1" applyBorder="1" applyAlignment="1">
      <alignment vertical="center" wrapText="1"/>
    </xf>
    <xf numFmtId="165" fontId="34" fillId="5" borderId="28" xfId="0" applyNumberFormat="1" applyFont="1" applyFill="1" applyBorder="1" applyAlignment="1">
      <alignment vertical="center" wrapText="1"/>
    </xf>
    <xf numFmtId="14" fontId="19" fillId="0" borderId="16" xfId="0" applyNumberFormat="1" applyFont="1" applyBorder="1" applyAlignment="1">
      <alignment horizontal="center"/>
    </xf>
    <xf numFmtId="14" fontId="34" fillId="4" borderId="28" xfId="0" applyNumberFormat="1" applyFont="1" applyFill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center" vertical="center" wrapText="1"/>
    </xf>
    <xf numFmtId="0" fontId="38" fillId="0" borderId="16" xfId="0" applyFont="1" applyBorder="1" applyAlignment="1">
      <alignment horizontal="right"/>
    </xf>
    <xf numFmtId="14" fontId="34" fillId="0" borderId="16" xfId="0" applyNumberFormat="1" applyFont="1" applyBorder="1" applyAlignment="1">
      <alignment horizontal="center"/>
    </xf>
    <xf numFmtId="0" fontId="34" fillId="0" borderId="16" xfId="0" applyFont="1" applyBorder="1"/>
    <xf numFmtId="0" fontId="34" fillId="0" borderId="16" xfId="0" applyFont="1" applyBorder="1" applyAlignment="1">
      <alignment horizontal="center"/>
    </xf>
    <xf numFmtId="0" fontId="34" fillId="0" borderId="17" xfId="0" applyFont="1" applyBorder="1" applyAlignment="1">
      <alignment horizontal="center"/>
    </xf>
    <xf numFmtId="0" fontId="21" fillId="0" borderId="16" xfId="0" applyFont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21" xfId="0" applyFont="1" applyBorder="1" applyAlignment="1">
      <alignment vertical="top"/>
    </xf>
    <xf numFmtId="0" fontId="33" fillId="10" borderId="0" xfId="0" applyFont="1" applyFill="1" applyAlignment="1">
      <alignment vertical="top"/>
    </xf>
    <xf numFmtId="0" fontId="33" fillId="0" borderId="16" xfId="0" applyFont="1" applyBorder="1" applyAlignment="1">
      <alignment vertical="top"/>
    </xf>
    <xf numFmtId="0" fontId="21" fillId="0" borderId="24" xfId="0" applyFont="1" applyBorder="1" applyAlignment="1">
      <alignment vertical="top"/>
    </xf>
    <xf numFmtId="0" fontId="21" fillId="18" borderId="16" xfId="0" applyFont="1" applyFill="1" applyBorder="1" applyAlignment="1">
      <alignment vertical="top" wrapText="1"/>
    </xf>
    <xf numFmtId="0" fontId="33" fillId="0" borderId="16" xfId="0" applyFont="1" applyBorder="1" applyAlignment="1">
      <alignment vertical="top" wrapText="1"/>
    </xf>
    <xf numFmtId="0" fontId="33" fillId="0" borderId="31" xfId="0" applyFont="1" applyBorder="1" applyAlignment="1">
      <alignment vertical="top" wrapText="1"/>
    </xf>
    <xf numFmtId="0" fontId="37" fillId="0" borderId="5" xfId="0" applyFont="1" applyBorder="1" applyAlignment="1">
      <alignment vertical="top" wrapText="1"/>
    </xf>
    <xf numFmtId="0" fontId="37" fillId="4" borderId="16" xfId="0" applyFont="1" applyFill="1" applyBorder="1" applyAlignment="1">
      <alignment vertical="top" wrapText="1"/>
    </xf>
    <xf numFmtId="0" fontId="37" fillId="7" borderId="3" xfId="0" applyFont="1" applyFill="1" applyBorder="1" applyAlignment="1">
      <alignment vertical="top" wrapText="1"/>
    </xf>
    <xf numFmtId="0" fontId="37" fillId="7" borderId="16" xfId="0" applyFont="1" applyFill="1" applyBorder="1" applyAlignment="1">
      <alignment vertical="top" wrapText="1"/>
    </xf>
    <xf numFmtId="0" fontId="21" fillId="8" borderId="16" xfId="0" applyFont="1" applyFill="1" applyBorder="1" applyAlignment="1">
      <alignment horizontal="left" vertical="center" wrapText="1"/>
    </xf>
    <xf numFmtId="165" fontId="21" fillId="5" borderId="15" xfId="0" applyNumberFormat="1" applyFont="1" applyFill="1" applyBorder="1" applyAlignment="1">
      <alignment horizontal="center" wrapText="1"/>
    </xf>
    <xf numFmtId="165" fontId="21" fillId="5" borderId="6" xfId="0" applyNumberFormat="1" applyFont="1" applyFill="1" applyBorder="1" applyAlignment="1">
      <alignment horizontal="center" wrapText="1"/>
    </xf>
    <xf numFmtId="165" fontId="21" fillId="5" borderId="23" xfId="0" applyNumberFormat="1" applyFont="1" applyFill="1" applyBorder="1" applyAlignment="1">
      <alignment horizontal="center" wrapText="1"/>
    </xf>
    <xf numFmtId="165" fontId="21" fillId="5" borderId="24" xfId="0" applyNumberFormat="1" applyFont="1" applyFill="1" applyBorder="1" applyAlignment="1">
      <alignment horizontal="center" wrapText="1"/>
    </xf>
    <xf numFmtId="165" fontId="21" fillId="5" borderId="16" xfId="0" applyNumberFormat="1" applyFont="1" applyFill="1" applyBorder="1" applyAlignment="1">
      <alignment horizontal="center" wrapText="1"/>
    </xf>
    <xf numFmtId="165" fontId="21" fillId="5" borderId="8" xfId="0" applyNumberFormat="1" applyFont="1" applyFill="1" applyBorder="1" applyAlignment="1">
      <alignment horizontal="center" wrapText="1"/>
    </xf>
    <xf numFmtId="165" fontId="21" fillId="14" borderId="16" xfId="0" applyNumberFormat="1" applyFont="1" applyFill="1" applyBorder="1" applyAlignment="1">
      <alignment horizontal="center"/>
    </xf>
    <xf numFmtId="165" fontId="21" fillId="31" borderId="15" xfId="0" applyNumberFormat="1" applyFont="1" applyFill="1" applyBorder="1" applyAlignment="1">
      <alignment horizontal="center" vertical="center" wrapText="1"/>
    </xf>
    <xf numFmtId="165" fontId="21" fillId="32" borderId="16" xfId="0" applyNumberFormat="1" applyFont="1" applyFill="1" applyBorder="1" applyAlignment="1">
      <alignment horizontal="center" vertical="center" wrapText="1"/>
    </xf>
    <xf numFmtId="165" fontId="21" fillId="32" borderId="15" xfId="0" applyNumberFormat="1" applyFont="1" applyFill="1" applyBorder="1" applyAlignment="1">
      <alignment horizontal="center" vertical="center" wrapText="1"/>
    </xf>
    <xf numFmtId="165" fontId="21" fillId="31" borderId="16" xfId="0" applyNumberFormat="1" applyFont="1" applyFill="1" applyBorder="1" applyAlignment="1">
      <alignment horizontal="center" vertical="center" wrapText="1"/>
    </xf>
    <xf numFmtId="165" fontId="21" fillId="33" borderId="16" xfId="0" applyNumberFormat="1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left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4" borderId="23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36" fillId="18" borderId="17" xfId="0" applyFont="1" applyFill="1" applyBorder="1" applyAlignment="1">
      <alignment horizontal="center" vertical="center" wrapText="1"/>
    </xf>
    <xf numFmtId="0" fontId="36" fillId="4" borderId="17" xfId="0" applyFont="1" applyFill="1" applyBorder="1" applyAlignment="1">
      <alignment horizontal="center" vertical="center" wrapText="1"/>
    </xf>
    <xf numFmtId="0" fontId="36" fillId="18" borderId="29" xfId="0" applyFont="1" applyFill="1" applyBorder="1" applyAlignment="1">
      <alignment horizontal="center" vertical="center" wrapText="1"/>
    </xf>
    <xf numFmtId="0" fontId="34" fillId="4" borderId="28" xfId="0" applyFont="1" applyFill="1" applyBorder="1" applyAlignment="1">
      <alignment horizontal="center" vertical="center" wrapText="1"/>
    </xf>
    <xf numFmtId="0" fontId="19" fillId="0" borderId="17" xfId="0" applyFont="1" applyBorder="1"/>
    <xf numFmtId="0" fontId="38" fillId="0" borderId="17" xfId="0" applyFont="1" applyBorder="1" applyAlignment="1">
      <alignment horizontal="right"/>
    </xf>
    <xf numFmtId="0" fontId="21" fillId="0" borderId="15" xfId="0" applyFont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1" fillId="7" borderId="17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8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14" fontId="34" fillId="4" borderId="18" xfId="0" applyNumberFormat="1" applyFont="1" applyFill="1" applyBorder="1" applyAlignment="1">
      <alignment horizontal="center" vertical="center" wrapText="1"/>
    </xf>
    <xf numFmtId="14" fontId="34" fillId="4" borderId="32" xfId="0" applyNumberFormat="1" applyFont="1" applyFill="1" applyBorder="1" applyAlignment="1">
      <alignment horizontal="center" vertical="center" wrapText="1"/>
    </xf>
    <xf numFmtId="14" fontId="23" fillId="4" borderId="18" xfId="0" applyNumberFormat="1" applyFont="1" applyFill="1" applyBorder="1" applyAlignment="1">
      <alignment horizontal="center" vertical="center" wrapText="1"/>
    </xf>
    <xf numFmtId="14" fontId="36" fillId="4" borderId="18" xfId="0" applyNumberFormat="1" applyFont="1" applyFill="1" applyBorder="1" applyAlignment="1">
      <alignment horizontal="center" vertical="center" wrapText="1"/>
    </xf>
    <xf numFmtId="14" fontId="36" fillId="18" borderId="18" xfId="0" applyNumberFormat="1" applyFont="1" applyFill="1" applyBorder="1" applyAlignment="1">
      <alignment horizontal="center" vertical="center" wrapText="1"/>
    </xf>
    <xf numFmtId="14" fontId="36" fillId="18" borderId="18" xfId="0" applyNumberFormat="1" applyFont="1" applyFill="1" applyBorder="1" applyAlignment="1">
      <alignment horizontal="center"/>
    </xf>
    <xf numFmtId="14" fontId="36" fillId="4" borderId="25" xfId="0" applyNumberFormat="1" applyFont="1" applyFill="1" applyBorder="1" applyAlignment="1">
      <alignment horizontal="center" vertical="center" wrapText="1"/>
    </xf>
    <xf numFmtId="14" fontId="34" fillId="4" borderId="33" xfId="0" applyNumberFormat="1" applyFont="1" applyFill="1" applyBorder="1" applyAlignment="1">
      <alignment horizontal="center" vertical="center" wrapText="1"/>
    </xf>
    <xf numFmtId="14" fontId="19" fillId="0" borderId="18" xfId="0" applyNumberFormat="1" applyFont="1" applyBorder="1" applyAlignment="1">
      <alignment horizontal="center"/>
    </xf>
    <xf numFmtId="14" fontId="34" fillId="0" borderId="18" xfId="0" applyNumberFormat="1" applyFont="1" applyBorder="1" applyAlignment="1">
      <alignment horizontal="center"/>
    </xf>
    <xf numFmtId="14" fontId="21" fillId="0" borderId="10" xfId="0" applyNumberFormat="1" applyFont="1" applyBorder="1" applyAlignment="1">
      <alignment horizontal="center" vertical="center" wrapText="1"/>
    </xf>
    <xf numFmtId="14" fontId="21" fillId="4" borderId="18" xfId="0" applyNumberFormat="1" applyFont="1" applyFill="1" applyBorder="1" applyAlignment="1">
      <alignment horizontal="center" vertical="center" wrapText="1"/>
    </xf>
    <xf numFmtId="14" fontId="21" fillId="7" borderId="10" xfId="0" applyNumberFormat="1" applyFont="1" applyFill="1" applyBorder="1" applyAlignment="1">
      <alignment horizontal="center" vertical="center" wrapText="1"/>
    </xf>
    <xf numFmtId="14" fontId="21" fillId="7" borderId="18" xfId="0" applyNumberFormat="1" applyFont="1" applyFill="1" applyBorder="1" applyAlignment="1">
      <alignment horizontal="center" vertical="center" wrapText="1"/>
    </xf>
    <xf numFmtId="14" fontId="21" fillId="0" borderId="18" xfId="0" applyNumberFormat="1" applyFont="1" applyBorder="1" applyAlignment="1">
      <alignment horizontal="center" vertical="center" wrapText="1"/>
    </xf>
    <xf numFmtId="166" fontId="21" fillId="8" borderId="18" xfId="0" applyNumberFormat="1" applyFont="1" applyFill="1" applyBorder="1" applyAlignment="1">
      <alignment horizontal="center" vertical="center" wrapText="1"/>
    </xf>
    <xf numFmtId="0" fontId="21" fillId="16" borderId="16" xfId="0" applyFont="1" applyFill="1" applyBorder="1" applyAlignment="1">
      <alignment horizontal="center" vertical="center" wrapText="1"/>
    </xf>
    <xf numFmtId="0" fontId="21" fillId="16" borderId="16" xfId="0" applyFont="1" applyFill="1" applyBorder="1" applyAlignment="1">
      <alignment horizontal="center" vertical="distributed"/>
    </xf>
    <xf numFmtId="0" fontId="21" fillId="16" borderId="16" xfId="0" applyFont="1" applyFill="1" applyBorder="1" applyAlignment="1">
      <alignment horizontal="center" vertical="center"/>
    </xf>
    <xf numFmtId="0" fontId="33" fillId="16" borderId="16" xfId="0" applyFont="1" applyFill="1" applyBorder="1" applyAlignment="1">
      <alignment horizontal="center" vertical="distributed"/>
    </xf>
    <xf numFmtId="0" fontId="34" fillId="7" borderId="16" xfId="0" applyFont="1" applyFill="1" applyBorder="1" applyAlignment="1">
      <alignment horizontal="center" vertical="center" wrapText="1"/>
    </xf>
    <xf numFmtId="0" fontId="34" fillId="10" borderId="16" xfId="0" applyFont="1" applyFill="1" applyBorder="1" applyAlignment="1">
      <alignment horizontal="center" vertical="center" wrapText="1"/>
    </xf>
    <xf numFmtId="0" fontId="19" fillId="10" borderId="16" xfId="0" applyFont="1" applyFill="1" applyBorder="1" applyAlignment="1">
      <alignment horizontal="center"/>
    </xf>
    <xf numFmtId="0" fontId="19" fillId="10" borderId="16" xfId="0" applyFont="1" applyFill="1" applyBorder="1" applyAlignment="1">
      <alignment horizontal="center" vertical="center" wrapText="1"/>
    </xf>
    <xf numFmtId="0" fontId="36" fillId="7" borderId="16" xfId="0" applyFont="1" applyFill="1" applyBorder="1" applyAlignment="1">
      <alignment horizontal="center" vertical="center" wrapText="1"/>
    </xf>
    <xf numFmtId="0" fontId="36" fillId="16" borderId="16" xfId="0" applyFont="1" applyFill="1" applyBorder="1" applyAlignment="1">
      <alignment horizontal="center" vertical="center" wrapText="1"/>
    </xf>
    <xf numFmtId="164" fontId="21" fillId="10" borderId="16" xfId="0" applyNumberFormat="1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164" fontId="21" fillId="34" borderId="16" xfId="0" applyNumberFormat="1" applyFont="1" applyFill="1" applyBorder="1" applyAlignment="1">
      <alignment horizontal="center" vertical="center" wrapText="1"/>
    </xf>
    <xf numFmtId="0" fontId="19" fillId="18" borderId="16" xfId="0" applyFont="1" applyFill="1" applyBorder="1" applyAlignment="1">
      <alignment horizontal="left" vertical="center" wrapText="1"/>
    </xf>
    <xf numFmtId="0" fontId="19" fillId="18" borderId="16" xfId="0" applyFont="1" applyFill="1" applyBorder="1" applyAlignment="1">
      <alignment horizontal="center" vertical="center" wrapText="1"/>
    </xf>
    <xf numFmtId="0" fontId="19" fillId="18" borderId="17" xfId="0" applyFont="1" applyFill="1" applyBorder="1" applyAlignment="1">
      <alignment horizontal="center" vertical="center" wrapText="1"/>
    </xf>
    <xf numFmtId="0" fontId="21" fillId="18" borderId="16" xfId="0" applyFont="1" applyFill="1" applyBorder="1" applyAlignment="1">
      <alignment vertical="distributed" wrapText="1"/>
    </xf>
    <xf numFmtId="0" fontId="36" fillId="18" borderId="24" xfId="0" applyFont="1" applyFill="1" applyBorder="1" applyAlignment="1">
      <alignment horizontal="center" vertical="distributed"/>
    </xf>
    <xf numFmtId="0" fontId="39" fillId="18" borderId="16" xfId="0" applyFont="1" applyFill="1" applyBorder="1" applyAlignment="1">
      <alignment horizontal="left" vertical="distributed" wrapText="1"/>
    </xf>
    <xf numFmtId="0" fontId="40" fillId="0" borderId="18" xfId="0" applyFont="1" applyBorder="1"/>
    <xf numFmtId="0" fontId="40" fillId="0" borderId="16" xfId="0" applyFont="1" applyBorder="1"/>
    <xf numFmtId="0" fontId="40" fillId="0" borderId="17" xfId="0" applyFont="1" applyBorder="1"/>
    <xf numFmtId="0" fontId="40" fillId="35" borderId="16" xfId="0" applyFont="1" applyFill="1" applyBorder="1"/>
    <xf numFmtId="0" fontId="21" fillId="4" borderId="22" xfId="0" applyFont="1" applyFill="1" applyBorder="1" applyAlignment="1">
      <alignment horizontal="center" vertical="center" wrapText="1"/>
    </xf>
    <xf numFmtId="0" fontId="19" fillId="18" borderId="16" xfId="0" applyFont="1" applyFill="1" applyBorder="1" applyAlignment="1">
      <alignment horizontal="center" vertical="center"/>
    </xf>
    <xf numFmtId="8" fontId="41" fillId="30" borderId="16" xfId="0" applyNumberFormat="1" applyFont="1" applyFill="1" applyBorder="1" applyAlignment="1">
      <alignment vertical="center"/>
    </xf>
    <xf numFmtId="0" fontId="21" fillId="4" borderId="8" xfId="0" applyFont="1" applyFill="1" applyBorder="1" applyAlignment="1">
      <alignment vertical="center" wrapText="1"/>
    </xf>
    <xf numFmtId="0" fontId="21" fillId="4" borderId="6" xfId="0" applyFont="1" applyFill="1" applyBorder="1" applyAlignment="1">
      <alignment vertical="center" wrapText="1"/>
    </xf>
    <xf numFmtId="0" fontId="42" fillId="18" borderId="16" xfId="0" applyFont="1" applyFill="1" applyBorder="1" applyAlignment="1">
      <alignment horizontal="left" vertical="distributed" wrapText="1"/>
    </xf>
    <xf numFmtId="0" fontId="21" fillId="4" borderId="11" xfId="0" applyFont="1" applyFill="1" applyBorder="1" applyAlignment="1">
      <alignment vertical="center" wrapText="1"/>
    </xf>
    <xf numFmtId="0" fontId="19" fillId="18" borderId="16" xfId="0" applyFont="1" applyFill="1" applyBorder="1" applyAlignment="1">
      <alignment vertical="center"/>
    </xf>
    <xf numFmtId="0" fontId="39" fillId="18" borderId="16" xfId="0" applyFont="1" applyFill="1" applyBorder="1" applyAlignment="1">
      <alignment vertical="distributed"/>
    </xf>
    <xf numFmtId="0" fontId="43" fillId="0" borderId="16" xfId="0" applyFont="1" applyBorder="1" applyAlignment="1">
      <alignment horizontal="center" vertical="center"/>
    </xf>
    <xf numFmtId="8" fontId="21" fillId="4" borderId="17" xfId="0" applyNumberFormat="1" applyFont="1" applyFill="1" applyBorder="1" applyAlignment="1">
      <alignment vertical="center" wrapText="1"/>
    </xf>
    <xf numFmtId="0" fontId="44" fillId="18" borderId="16" xfId="0" applyFont="1" applyFill="1" applyBorder="1" applyAlignment="1">
      <alignment vertical="distributed"/>
    </xf>
    <xf numFmtId="8" fontId="21" fillId="4" borderId="8" xfId="0" applyNumberFormat="1" applyFont="1" applyFill="1" applyBorder="1" applyAlignment="1">
      <alignment vertical="center" wrapText="1"/>
    </xf>
    <xf numFmtId="0" fontId="39" fillId="18" borderId="16" xfId="0" applyFont="1" applyFill="1" applyBorder="1" applyAlignment="1">
      <alignment horizontal="center" vertical="center" wrapText="1"/>
    </xf>
    <xf numFmtId="0" fontId="19" fillId="18" borderId="18" xfId="0" applyFont="1" applyFill="1" applyBorder="1" applyAlignment="1">
      <alignment horizontal="center" vertical="center"/>
    </xf>
    <xf numFmtId="8" fontId="21" fillId="4" borderId="23" xfId="0" applyNumberFormat="1" applyFont="1" applyFill="1" applyBorder="1" applyAlignment="1">
      <alignment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19" fillId="18" borderId="24" xfId="0" applyFont="1" applyFill="1" applyBorder="1" applyAlignment="1">
      <alignment horizontal="center" vertical="center"/>
    </xf>
    <xf numFmtId="8" fontId="41" fillId="30" borderId="24" xfId="0" applyNumberFormat="1" applyFont="1" applyFill="1" applyBorder="1" applyAlignment="1">
      <alignment vertical="center"/>
    </xf>
    <xf numFmtId="0" fontId="19" fillId="18" borderId="17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 wrapText="1"/>
    </xf>
    <xf numFmtId="8" fontId="45" fillId="30" borderId="16" xfId="0" applyNumberFormat="1" applyFont="1" applyFill="1" applyBorder="1" applyAlignment="1">
      <alignment vertical="center"/>
    </xf>
    <xf numFmtId="0" fontId="39" fillId="18" borderId="16" xfId="0" applyFont="1" applyFill="1" applyBorder="1" applyAlignment="1">
      <alignment horizontal="left" vertical="center"/>
    </xf>
    <xf numFmtId="0" fontId="39" fillId="18" borderId="16" xfId="0" applyFont="1" applyFill="1" applyBorder="1" applyAlignment="1">
      <alignment horizontal="center" vertical="center"/>
    </xf>
    <xf numFmtId="0" fontId="28" fillId="18" borderId="16" xfId="0" applyFont="1" applyFill="1" applyBorder="1" applyAlignment="1">
      <alignment horizontal="center" vertical="distributed"/>
    </xf>
    <xf numFmtId="0" fontId="39" fillId="18" borderId="16" xfId="0" applyFont="1" applyFill="1" applyBorder="1" applyAlignment="1">
      <alignment horizontal="center" vertical="distributed"/>
    </xf>
    <xf numFmtId="0" fontId="21" fillId="0" borderId="10" xfId="0" applyFont="1" applyBorder="1" applyAlignment="1">
      <alignment horizontal="left" vertical="center" wrapText="1"/>
    </xf>
    <xf numFmtId="8" fontId="21" fillId="4" borderId="15" xfId="0" applyNumberFormat="1" applyFont="1" applyFill="1" applyBorder="1" applyAlignment="1">
      <alignment vertical="center" wrapText="1"/>
    </xf>
    <xf numFmtId="8" fontId="21" fillId="5" borderId="15" xfId="0" applyNumberFormat="1" applyFont="1" applyFill="1" applyBorder="1" applyAlignment="1">
      <alignment vertical="center" wrapText="1"/>
    </xf>
    <xf numFmtId="0" fontId="21" fillId="4" borderId="5" xfId="0" applyFont="1" applyFill="1" applyBorder="1" applyAlignment="1">
      <alignment vertical="center" wrapText="1"/>
    </xf>
    <xf numFmtId="0" fontId="19" fillId="18" borderId="16" xfId="0" applyFont="1" applyFill="1" applyBorder="1" applyAlignment="1">
      <alignment horizontal="center" vertical="distributed"/>
    </xf>
    <xf numFmtId="0" fontId="34" fillId="0" borderId="16" xfId="0" applyFont="1" applyBorder="1" applyAlignment="1">
      <alignment horizontal="center" vertical="center" wrapText="1"/>
    </xf>
    <xf numFmtId="165" fontId="34" fillId="5" borderId="6" xfId="0" applyNumberFormat="1" applyFont="1" applyFill="1" applyBorder="1" applyAlignment="1">
      <alignment horizontal="center" wrapText="1"/>
    </xf>
    <xf numFmtId="0" fontId="19" fillId="0" borderId="16" xfId="0" applyFont="1" applyBorder="1" applyAlignment="1">
      <alignment horizontal="left" vertical="center"/>
    </xf>
    <xf numFmtId="0" fontId="19" fillId="0" borderId="16" xfId="0" applyFont="1" applyBorder="1" applyAlignment="1">
      <alignment vertical="center"/>
    </xf>
    <xf numFmtId="0" fontId="19" fillId="10" borderId="16" xfId="0" applyFont="1" applyFill="1" applyBorder="1"/>
    <xf numFmtId="0" fontId="34" fillId="7" borderId="10" xfId="0" applyFont="1" applyFill="1" applyBorder="1" applyAlignment="1">
      <alignment horizontal="center" vertical="center" wrapText="1"/>
    </xf>
    <xf numFmtId="0" fontId="34" fillId="10" borderId="5" xfId="0" applyFont="1" applyFill="1" applyBorder="1" applyAlignment="1">
      <alignment horizontal="left" vertical="center" wrapText="1"/>
    </xf>
    <xf numFmtId="0" fontId="34" fillId="7" borderId="5" xfId="0" applyFont="1" applyFill="1" applyBorder="1" applyAlignment="1">
      <alignment horizontal="center" vertical="center" wrapText="1"/>
    </xf>
    <xf numFmtId="14" fontId="34" fillId="7" borderId="22" xfId="0" applyNumberFormat="1" applyFont="1" applyFill="1" applyBorder="1" applyAlignment="1">
      <alignment horizontal="center" vertical="center" wrapText="1"/>
    </xf>
    <xf numFmtId="14" fontId="34" fillId="7" borderId="14" xfId="0" applyNumberFormat="1" applyFont="1" applyFill="1" applyBorder="1" applyAlignment="1">
      <alignment horizontal="center" vertical="center" wrapText="1"/>
    </xf>
    <xf numFmtId="14" fontId="34" fillId="7" borderId="15" xfId="0" applyNumberFormat="1" applyFont="1" applyFill="1" applyBorder="1" applyAlignment="1">
      <alignment horizontal="center" vertical="center" wrapText="1"/>
    </xf>
    <xf numFmtId="165" fontId="34" fillId="7" borderId="15" xfId="0" applyNumberFormat="1" applyFont="1" applyFill="1" applyBorder="1" applyAlignment="1">
      <alignment vertical="center" wrapText="1"/>
    </xf>
    <xf numFmtId="165" fontId="34" fillId="7" borderId="15" xfId="0" applyNumberFormat="1" applyFont="1" applyFill="1" applyBorder="1" applyAlignment="1">
      <alignment horizontal="center" vertical="center" wrapText="1"/>
    </xf>
    <xf numFmtId="0" fontId="34" fillId="7" borderId="14" xfId="0" applyFont="1" applyFill="1" applyBorder="1" applyAlignment="1">
      <alignment horizontal="center" vertical="center" wrapText="1"/>
    </xf>
    <xf numFmtId="165" fontId="34" fillId="7" borderId="6" xfId="0" applyNumberFormat="1" applyFont="1" applyFill="1" applyBorder="1" applyAlignment="1">
      <alignment horizontal="center" vertical="center" wrapText="1"/>
    </xf>
    <xf numFmtId="165" fontId="34" fillId="36" borderId="6" xfId="0" applyNumberFormat="1" applyFont="1" applyFill="1" applyBorder="1" applyAlignment="1">
      <alignment horizontal="center" wrapText="1"/>
    </xf>
    <xf numFmtId="0" fontId="19" fillId="0" borderId="21" xfId="0" applyFont="1" applyBorder="1" applyAlignment="1">
      <alignment vertical="center"/>
    </xf>
    <xf numFmtId="0" fontId="19" fillId="0" borderId="24" xfId="0" applyFont="1" applyBorder="1"/>
    <xf numFmtId="0" fontId="34" fillId="0" borderId="24" xfId="0" applyFont="1" applyBorder="1" applyAlignment="1">
      <alignment horizontal="center" vertical="center" wrapText="1"/>
    </xf>
    <xf numFmtId="165" fontId="34" fillId="5" borderId="23" xfId="0" applyNumberFormat="1" applyFont="1" applyFill="1" applyBorder="1" applyAlignment="1">
      <alignment horizontal="center" wrapText="1"/>
    </xf>
    <xf numFmtId="165" fontId="34" fillId="5" borderId="16" xfId="0" applyNumberFormat="1" applyFont="1" applyFill="1" applyBorder="1" applyAlignment="1">
      <alignment horizontal="center" wrapText="1"/>
    </xf>
    <xf numFmtId="0" fontId="19" fillId="0" borderId="21" xfId="0" applyFont="1" applyBorder="1"/>
    <xf numFmtId="0" fontId="34" fillId="0" borderId="30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34" fillId="24" borderId="21" xfId="0" applyFont="1" applyFill="1" applyBorder="1" applyAlignment="1">
      <alignment horizontal="center" vertical="center" wrapText="1"/>
    </xf>
    <xf numFmtId="0" fontId="36" fillId="10" borderId="0" xfId="0" applyFont="1" applyFill="1"/>
    <xf numFmtId="0" fontId="36" fillId="0" borderId="16" xfId="0" applyFont="1" applyBorder="1" applyAlignment="1">
      <alignment horizontal="left" vertical="center" wrapText="1"/>
    </xf>
    <xf numFmtId="0" fontId="34" fillId="4" borderId="34" xfId="0" applyFont="1" applyFill="1" applyBorder="1" applyAlignment="1">
      <alignment horizontal="center" vertical="center" wrapText="1"/>
    </xf>
    <xf numFmtId="0" fontId="36" fillId="0" borderId="16" xfId="0" applyFont="1" applyBorder="1"/>
    <xf numFmtId="0" fontId="36" fillId="0" borderId="31" xfId="0" applyFont="1" applyBorder="1" applyAlignment="1">
      <alignment horizontal="left" vertical="center" wrapText="1"/>
    </xf>
    <xf numFmtId="165" fontId="34" fillId="5" borderId="15" xfId="0" applyNumberFormat="1" applyFont="1" applyFill="1" applyBorder="1" applyAlignment="1">
      <alignment horizontal="center" wrapText="1"/>
    </xf>
    <xf numFmtId="0" fontId="24" fillId="0" borderId="5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14" fontId="12" fillId="0" borderId="15" xfId="0" applyNumberFormat="1" applyFont="1" applyBorder="1" applyAlignment="1">
      <alignment horizontal="center" vertical="center" wrapText="1"/>
    </xf>
    <xf numFmtId="165" fontId="12" fillId="0" borderId="15" xfId="0" applyNumberFormat="1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24" fillId="4" borderId="16" xfId="0" applyFont="1" applyFill="1" applyBorder="1" applyAlignment="1">
      <alignment horizontal="left" vertical="center" wrapText="1"/>
    </xf>
    <xf numFmtId="0" fontId="12" fillId="10" borderId="5" xfId="0" applyFont="1" applyFill="1" applyBorder="1" applyAlignment="1">
      <alignment horizontal="left" vertical="center" wrapText="1"/>
    </xf>
    <xf numFmtId="0" fontId="12" fillId="7" borderId="35" xfId="0" applyFont="1" applyFill="1" applyBorder="1" applyAlignment="1">
      <alignment horizontal="center" vertical="center" wrapText="1"/>
    </xf>
    <xf numFmtId="0" fontId="16" fillId="10" borderId="36" xfId="0" applyFont="1" applyFill="1" applyBorder="1" applyAlignment="1">
      <alignment horizontal="center" vertical="center" wrapText="1"/>
    </xf>
    <xf numFmtId="0" fontId="12" fillId="7" borderId="36" xfId="0" applyFont="1" applyFill="1" applyBorder="1" applyAlignment="1">
      <alignment horizontal="center" vertical="center" wrapText="1"/>
    </xf>
    <xf numFmtId="164" fontId="16" fillId="7" borderId="5" xfId="0" applyNumberFormat="1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7" borderId="5" xfId="0" applyFont="1" applyFill="1" applyBorder="1" applyAlignment="1">
      <alignment horizontal="left" vertical="center" wrapText="1"/>
    </xf>
    <xf numFmtId="0" fontId="12" fillId="10" borderId="36" xfId="0" applyFont="1" applyFill="1" applyBorder="1" applyAlignment="1">
      <alignment horizontal="center" vertical="center" wrapText="1"/>
    </xf>
    <xf numFmtId="0" fontId="36" fillId="18" borderId="5" xfId="0" applyFont="1" applyFill="1" applyBorder="1" applyAlignment="1">
      <alignment horizontal="left" vertical="center"/>
    </xf>
    <xf numFmtId="4" fontId="46" fillId="18" borderId="16" xfId="0" applyNumberFormat="1" applyFont="1" applyFill="1" applyBorder="1" applyAlignment="1">
      <alignment horizontal="center" vertical="center"/>
    </xf>
    <xf numFmtId="0" fontId="46" fillId="18" borderId="16" xfId="0" applyFont="1" applyFill="1" applyBorder="1" applyAlignment="1">
      <alignment horizontal="center" vertical="center"/>
    </xf>
    <xf numFmtId="8" fontId="47" fillId="30" borderId="16" xfId="0" applyNumberFormat="1" applyFont="1" applyFill="1" applyBorder="1" applyAlignment="1">
      <alignment horizontal="center" vertical="center"/>
    </xf>
    <xf numFmtId="0" fontId="33" fillId="18" borderId="16" xfId="0" applyFont="1" applyFill="1" applyBorder="1" applyAlignment="1">
      <alignment horizontal="left" vertical="center"/>
    </xf>
    <xf numFmtId="8" fontId="45" fillId="5" borderId="16" xfId="0" applyNumberFormat="1" applyFont="1" applyFill="1" applyBorder="1" applyAlignment="1">
      <alignment vertical="center" wrapText="1"/>
    </xf>
    <xf numFmtId="4" fontId="48" fillId="18" borderId="16" xfId="0" applyNumberFormat="1" applyFont="1" applyFill="1" applyBorder="1" applyAlignment="1">
      <alignment horizontal="right" vertical="center"/>
    </xf>
    <xf numFmtId="0" fontId="34" fillId="4" borderId="21" xfId="0" applyFont="1" applyFill="1" applyBorder="1" applyAlignment="1">
      <alignment horizontal="center" vertical="center" wrapText="1"/>
    </xf>
    <xf numFmtId="14" fontId="34" fillId="4" borderId="21" xfId="0" applyNumberFormat="1" applyFont="1" applyFill="1" applyBorder="1" applyAlignment="1">
      <alignment horizontal="center" vertical="center" wrapText="1"/>
    </xf>
    <xf numFmtId="165" fontId="34" fillId="4" borderId="21" xfId="0" applyNumberFormat="1" applyFont="1" applyFill="1" applyBorder="1" applyAlignment="1">
      <alignment vertical="center" wrapText="1"/>
    </xf>
    <xf numFmtId="165" fontId="34" fillId="5" borderId="21" xfId="0" applyNumberFormat="1" applyFont="1" applyFill="1" applyBorder="1" applyAlignment="1">
      <alignment vertical="center" wrapText="1"/>
    </xf>
    <xf numFmtId="165" fontId="34" fillId="4" borderId="21" xfId="0" applyNumberFormat="1" applyFont="1" applyFill="1" applyBorder="1" applyAlignment="1">
      <alignment horizontal="center" vertical="center" wrapText="1"/>
    </xf>
    <xf numFmtId="165" fontId="34" fillId="5" borderId="21" xfId="0" applyNumberFormat="1" applyFont="1" applyFill="1" applyBorder="1" applyAlignment="1">
      <alignment horizontal="center" wrapText="1"/>
    </xf>
    <xf numFmtId="165" fontId="34" fillId="5" borderId="37" xfId="0" applyNumberFormat="1" applyFont="1" applyFill="1" applyBorder="1" applyAlignment="1">
      <alignment horizontal="center" wrapText="1"/>
    </xf>
    <xf numFmtId="165" fontId="34" fillId="5" borderId="24" xfId="0" applyNumberFormat="1" applyFont="1" applyFill="1" applyBorder="1" applyAlignment="1">
      <alignment vertical="center" wrapText="1"/>
    </xf>
    <xf numFmtId="165" fontId="34" fillId="4" borderId="24" xfId="0" applyNumberFormat="1" applyFont="1" applyFill="1" applyBorder="1" applyAlignment="1">
      <alignment horizontal="center" vertical="center" wrapText="1"/>
    </xf>
    <xf numFmtId="165" fontId="34" fillId="5" borderId="24" xfId="0" applyNumberFormat="1" applyFont="1" applyFill="1" applyBorder="1" applyAlignment="1">
      <alignment horizontal="center" wrapText="1"/>
    </xf>
    <xf numFmtId="165" fontId="34" fillId="5" borderId="29" xfId="0" applyNumberFormat="1" applyFont="1" applyFill="1" applyBorder="1" applyAlignment="1">
      <alignment horizontal="center" wrapText="1"/>
    </xf>
    <xf numFmtId="165" fontId="34" fillId="5" borderId="17" xfId="0" applyNumberFormat="1" applyFont="1" applyFill="1" applyBorder="1" applyAlignment="1">
      <alignment horizontal="center" wrapText="1"/>
    </xf>
    <xf numFmtId="165" fontId="34" fillId="5" borderId="6" xfId="0" applyNumberFormat="1" applyFont="1" applyFill="1" applyBorder="1" applyAlignment="1">
      <alignment vertical="center" wrapText="1"/>
    </xf>
    <xf numFmtId="165" fontId="34" fillId="5" borderId="8" xfId="0" applyNumberFormat="1" applyFont="1" applyFill="1" applyBorder="1" applyAlignment="1">
      <alignment horizontal="center" wrapText="1"/>
    </xf>
    <xf numFmtId="165" fontId="34" fillId="4" borderId="23" xfId="0" applyNumberFormat="1" applyFont="1" applyFill="1" applyBorder="1" applyAlignment="1">
      <alignment vertical="center" wrapText="1"/>
    </xf>
    <xf numFmtId="165" fontId="34" fillId="4" borderId="3" xfId="0" applyNumberFormat="1" applyFont="1" applyFill="1" applyBorder="1" applyAlignment="1">
      <alignment horizontal="center" vertical="center" wrapText="1"/>
    </xf>
    <xf numFmtId="0" fontId="34" fillId="4" borderId="31" xfId="0" applyFont="1" applyFill="1" applyBorder="1" applyAlignment="1">
      <alignment horizontal="center" vertical="center" wrapText="1"/>
    </xf>
    <xf numFmtId="0" fontId="36" fillId="0" borderId="21" xfId="0" applyFont="1" applyBorder="1" applyAlignment="1">
      <alignment horizontal="left" vertical="center" wrapText="1"/>
    </xf>
    <xf numFmtId="0" fontId="36" fillId="18" borderId="21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36" fillId="4" borderId="21" xfId="0" applyFont="1" applyFill="1" applyBorder="1" applyAlignment="1">
      <alignment horizontal="center" vertical="center" wrapText="1"/>
    </xf>
    <xf numFmtId="0" fontId="36" fillId="18" borderId="21" xfId="0" applyFont="1" applyFill="1" applyBorder="1" applyAlignment="1">
      <alignment horizontal="left" vertical="center" wrapText="1"/>
    </xf>
    <xf numFmtId="0" fontId="36" fillId="38" borderId="21" xfId="0" applyFont="1" applyFill="1" applyBorder="1" applyAlignment="1">
      <alignment horizontal="center" vertical="center" wrapText="1"/>
    </xf>
    <xf numFmtId="0" fontId="36" fillId="4" borderId="21" xfId="0" applyFont="1" applyFill="1" applyBorder="1" applyAlignment="1">
      <alignment vertical="center" wrapText="1"/>
    </xf>
    <xf numFmtId="8" fontId="36" fillId="4" borderId="21" xfId="0" applyNumberFormat="1" applyFont="1" applyFill="1" applyBorder="1" applyAlignment="1">
      <alignment vertical="center" wrapText="1"/>
    </xf>
    <xf numFmtId="8" fontId="36" fillId="25" borderId="21" xfId="0" applyNumberFormat="1" applyFont="1" applyFill="1" applyBorder="1" applyAlignment="1">
      <alignment vertical="center" wrapText="1"/>
    </xf>
    <xf numFmtId="8" fontId="36" fillId="4" borderId="21" xfId="0" applyNumberFormat="1" applyFont="1" applyFill="1" applyBorder="1" applyAlignment="1">
      <alignment horizontal="center" vertical="center" wrapText="1"/>
    </xf>
    <xf numFmtId="0" fontId="23" fillId="10" borderId="16" xfId="0" applyFont="1" applyFill="1" applyBorder="1" applyAlignment="1">
      <alignment horizontal="left" vertical="center" wrapText="1"/>
    </xf>
    <xf numFmtId="0" fontId="36" fillId="38" borderId="16" xfId="0" applyFont="1" applyFill="1" applyBorder="1" applyAlignment="1">
      <alignment horizontal="center" vertical="center" wrapText="1"/>
    </xf>
    <xf numFmtId="14" fontId="23" fillId="7" borderId="16" xfId="0" applyNumberFormat="1" applyFont="1" applyFill="1" applyBorder="1" applyAlignment="1">
      <alignment horizontal="center" vertical="center" wrapText="1"/>
    </xf>
    <xf numFmtId="165" fontId="23" fillId="7" borderId="16" xfId="0" applyNumberFormat="1" applyFont="1" applyFill="1" applyBorder="1" applyAlignment="1">
      <alignment vertical="center" wrapText="1"/>
    </xf>
    <xf numFmtId="8" fontId="36" fillId="7" borderId="16" xfId="0" applyNumberFormat="1" applyFont="1" applyFill="1" applyBorder="1" applyAlignment="1">
      <alignment vertical="center" wrapText="1"/>
    </xf>
    <xf numFmtId="8" fontId="36" fillId="7" borderId="16" xfId="0" applyNumberFormat="1" applyFont="1" applyFill="1" applyBorder="1" applyAlignment="1">
      <alignment horizontal="center" vertical="center" wrapText="1"/>
    </xf>
    <xf numFmtId="165" fontId="34" fillId="12" borderId="6" xfId="0" applyNumberFormat="1" applyFont="1" applyFill="1" applyBorder="1" applyAlignment="1">
      <alignment horizontal="center" wrapText="1"/>
    </xf>
    <xf numFmtId="0" fontId="36" fillId="0" borderId="24" xfId="0" applyFont="1" applyBorder="1" applyAlignment="1">
      <alignment horizontal="left" vertical="center" wrapText="1"/>
    </xf>
    <xf numFmtId="0" fontId="36" fillId="18" borderId="24" xfId="0" applyFont="1" applyFill="1" applyBorder="1" applyAlignment="1">
      <alignment horizontal="center" vertical="center" wrapText="1"/>
    </xf>
    <xf numFmtId="0" fontId="36" fillId="38" borderId="24" xfId="0" applyFont="1" applyFill="1" applyBorder="1" applyAlignment="1">
      <alignment horizontal="center" vertical="center" wrapText="1"/>
    </xf>
    <xf numFmtId="8" fontId="36" fillId="4" borderId="24" xfId="0" applyNumberFormat="1" applyFont="1" applyFill="1" applyBorder="1" applyAlignment="1">
      <alignment horizontal="center" vertical="center" wrapText="1"/>
    </xf>
    <xf numFmtId="165" fontId="34" fillId="5" borderId="28" xfId="0" applyNumberFormat="1" applyFont="1" applyFill="1" applyBorder="1" applyAlignment="1">
      <alignment horizontal="center" wrapText="1"/>
    </xf>
    <xf numFmtId="0" fontId="36" fillId="10" borderId="16" xfId="0" applyFont="1" applyFill="1" applyBorder="1" applyAlignment="1">
      <alignment horizontal="left" vertical="center" wrapText="1"/>
    </xf>
    <xf numFmtId="0" fontId="36" fillId="16" borderId="16" xfId="0" applyFont="1" applyFill="1" applyBorder="1" applyAlignment="1">
      <alignment horizontal="left" vertical="center" wrapText="1"/>
    </xf>
    <xf numFmtId="0" fontId="36" fillId="7" borderId="16" xfId="0" applyFont="1" applyFill="1" applyBorder="1" applyAlignment="1">
      <alignment vertical="center" wrapText="1"/>
    </xf>
    <xf numFmtId="0" fontId="36" fillId="18" borderId="24" xfId="0" applyFont="1" applyFill="1" applyBorder="1" applyAlignment="1">
      <alignment vertical="center" wrapText="1"/>
    </xf>
    <xf numFmtId="8" fontId="36" fillId="18" borderId="24" xfId="0" applyNumberFormat="1" applyFont="1" applyFill="1" applyBorder="1" applyAlignment="1">
      <alignment vertical="center" wrapText="1"/>
    </xf>
    <xf numFmtId="8" fontId="36" fillId="26" borderId="21" xfId="0" applyNumberFormat="1" applyFont="1" applyFill="1" applyBorder="1" applyAlignment="1">
      <alignment vertical="center" wrapText="1"/>
    </xf>
    <xf numFmtId="165" fontId="34" fillId="36" borderId="16" xfId="0" applyNumberFormat="1" applyFont="1" applyFill="1" applyBorder="1" applyAlignment="1">
      <alignment horizontal="center" wrapText="1"/>
    </xf>
    <xf numFmtId="0" fontId="36" fillId="10" borderId="16" xfId="0" applyFont="1" applyFill="1" applyBorder="1"/>
    <xf numFmtId="165" fontId="34" fillId="7" borderId="16" xfId="0" applyNumberFormat="1" applyFont="1" applyFill="1" applyBorder="1" applyAlignment="1">
      <alignment horizontal="center" vertical="center" wrapText="1"/>
    </xf>
    <xf numFmtId="165" fontId="34" fillId="12" borderId="16" xfId="0" applyNumberFormat="1" applyFont="1" applyFill="1" applyBorder="1" applyAlignment="1">
      <alignment horizontal="center" wrapText="1"/>
    </xf>
    <xf numFmtId="0" fontId="21" fillId="4" borderId="2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65" fontId="12" fillId="0" borderId="39" xfId="0" applyNumberFormat="1" applyFont="1" applyBorder="1" applyAlignment="1">
      <alignment vertical="center" wrapText="1"/>
    </xf>
    <xf numFmtId="165" fontId="12" fillId="0" borderId="38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9" fillId="8" borderId="16" xfId="0" applyFont="1" applyFill="1" applyBorder="1" applyAlignment="1">
      <alignment vertical="center" wrapText="1"/>
    </xf>
    <xf numFmtId="0" fontId="21" fillId="4" borderId="3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64" fontId="12" fillId="4" borderId="3" xfId="0" applyNumberFormat="1" applyFont="1" applyFill="1" applyBorder="1" applyAlignment="1">
      <alignment horizontal="center" vertical="center" wrapText="1"/>
    </xf>
    <xf numFmtId="14" fontId="12" fillId="4" borderId="3" xfId="0" applyNumberFormat="1" applyFont="1" applyFill="1" applyBorder="1" applyAlignment="1">
      <alignment horizontal="center" vertical="center" wrapText="1"/>
    </xf>
    <xf numFmtId="165" fontId="12" fillId="4" borderId="3" xfId="0" applyNumberFormat="1" applyFont="1" applyFill="1" applyBorder="1" applyAlignment="1">
      <alignment vertical="center" wrapText="1"/>
    </xf>
    <xf numFmtId="165" fontId="12" fillId="5" borderId="3" xfId="0" applyNumberFormat="1" applyFont="1" applyFill="1" applyBorder="1" applyAlignment="1">
      <alignment vertical="center" wrapText="1"/>
    </xf>
    <xf numFmtId="165" fontId="12" fillId="7" borderId="3" xfId="0" applyNumberFormat="1" applyFont="1" applyFill="1" applyBorder="1" applyAlignment="1">
      <alignment vertical="center" wrapText="1"/>
    </xf>
    <xf numFmtId="0" fontId="36" fillId="18" borderId="16" xfId="0" applyFont="1" applyFill="1" applyBorder="1" applyAlignment="1">
      <alignment vertical="distributed"/>
    </xf>
    <xf numFmtId="0" fontId="33" fillId="18" borderId="18" xfId="0" applyFont="1" applyFill="1" applyBorder="1" applyAlignment="1">
      <alignment horizontal="left" vertical="center" wrapText="1"/>
    </xf>
    <xf numFmtId="0" fontId="33" fillId="4" borderId="16" xfId="0" applyFont="1" applyFill="1" applyBorder="1" applyAlignment="1">
      <alignment horizontal="center" vertical="center" wrapText="1"/>
    </xf>
    <xf numFmtId="0" fontId="33" fillId="18" borderId="16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5" xfId="0" applyFont="1" applyFill="1" applyBorder="1" applyAlignment="1">
      <alignment horizontal="center" vertical="center" wrapText="1"/>
    </xf>
    <xf numFmtId="0" fontId="50" fillId="18" borderId="16" xfId="0" applyFont="1" applyFill="1" applyBorder="1" applyAlignment="1">
      <alignment horizontal="left" vertical="distributed" wrapText="1"/>
    </xf>
    <xf numFmtId="0" fontId="33" fillId="18" borderId="32" xfId="0" applyFont="1" applyFill="1" applyBorder="1" applyAlignment="1">
      <alignment horizontal="left" vertical="center" wrapText="1"/>
    </xf>
    <xf numFmtId="0" fontId="33" fillId="4" borderId="21" xfId="0" applyFont="1" applyFill="1" applyBorder="1" applyAlignment="1">
      <alignment horizontal="center" vertical="center" wrapText="1"/>
    </xf>
    <xf numFmtId="0" fontId="33" fillId="18" borderId="21" xfId="0" applyFont="1" applyFill="1" applyBorder="1" applyAlignment="1">
      <alignment horizontal="center" vertical="center" wrapText="1"/>
    </xf>
    <xf numFmtId="0" fontId="36" fillId="18" borderId="16" xfId="0" applyFont="1" applyFill="1" applyBorder="1" applyAlignment="1">
      <alignment horizontal="center" vertical="center"/>
    </xf>
    <xf numFmtId="0" fontId="51" fillId="18" borderId="16" xfId="0" applyFont="1" applyFill="1" applyBorder="1" applyAlignment="1">
      <alignment horizontal="left" vertical="distributed" wrapText="1"/>
    </xf>
    <xf numFmtId="0" fontId="50" fillId="18" borderId="16" xfId="0" applyFont="1" applyFill="1" applyBorder="1" applyAlignment="1">
      <alignment vertical="distributed"/>
    </xf>
    <xf numFmtId="0" fontId="52" fillId="0" borderId="16" xfId="0" applyFont="1" applyBorder="1" applyAlignment="1">
      <alignment vertical="distributed"/>
    </xf>
    <xf numFmtId="0" fontId="52" fillId="18" borderId="16" xfId="0" applyFont="1" applyFill="1" applyBorder="1" applyAlignment="1">
      <alignment vertical="distributed"/>
    </xf>
    <xf numFmtId="0" fontId="50" fillId="18" borderId="17" xfId="0" applyFont="1" applyFill="1" applyBorder="1" applyAlignment="1">
      <alignment horizontal="center" vertical="center" wrapText="1"/>
    </xf>
    <xf numFmtId="0" fontId="33" fillId="18" borderId="16" xfId="0" applyFont="1" applyFill="1" applyBorder="1" applyAlignment="1">
      <alignment horizontal="center" vertical="center"/>
    </xf>
    <xf numFmtId="0" fontId="33" fillId="18" borderId="16" xfId="0" applyFont="1" applyFill="1" applyBorder="1" applyAlignment="1">
      <alignment horizontal="distributed" vertical="center"/>
    </xf>
    <xf numFmtId="0" fontId="33" fillId="0" borderId="16" xfId="0" applyFont="1" applyBorder="1" applyAlignment="1">
      <alignment horizontal="left" vertical="center" wrapText="1"/>
    </xf>
    <xf numFmtId="0" fontId="33" fillId="18" borderId="16" xfId="0" applyFont="1" applyFill="1" applyBorder="1" applyAlignment="1">
      <alignment horizontal="distributed" vertical="center" wrapText="1"/>
    </xf>
    <xf numFmtId="0" fontId="36" fillId="0" borderId="16" xfId="0" applyFont="1" applyBorder="1" applyAlignment="1">
      <alignment horizontal="center"/>
    </xf>
    <xf numFmtId="0" fontId="23" fillId="0" borderId="16" xfId="0" applyFont="1" applyBorder="1" applyAlignment="1">
      <alignment horizontal="center" vertical="center" wrapText="1"/>
    </xf>
    <xf numFmtId="0" fontId="36" fillId="37" borderId="16" xfId="0" applyFont="1" applyFill="1" applyBorder="1" applyAlignment="1">
      <alignment horizontal="center"/>
    </xf>
    <xf numFmtId="0" fontId="36" fillId="0" borderId="16" xfId="0" applyFont="1" applyBorder="1" applyAlignment="1">
      <alignment horizontal="left" vertical="center"/>
    </xf>
    <xf numFmtId="0" fontId="36" fillId="0" borderId="16" xfId="0" applyFont="1" applyBorder="1" applyAlignment="1">
      <alignment horizontal="center" vertical="center"/>
    </xf>
    <xf numFmtId="0" fontId="36" fillId="0" borderId="16" xfId="0" applyFont="1" applyBorder="1" applyAlignment="1">
      <alignment vertical="center"/>
    </xf>
    <xf numFmtId="0" fontId="36" fillId="0" borderId="24" xfId="0" applyFont="1" applyBorder="1"/>
    <xf numFmtId="0" fontId="36" fillId="0" borderId="24" xfId="0" applyFont="1" applyBorder="1" applyAlignment="1">
      <alignment horizontal="center"/>
    </xf>
    <xf numFmtId="0" fontId="23" fillId="0" borderId="24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center" vertical="center" wrapText="1"/>
    </xf>
    <xf numFmtId="0" fontId="36" fillId="37" borderId="24" xfId="0" applyFont="1" applyFill="1" applyBorder="1" applyAlignment="1">
      <alignment horizontal="center"/>
    </xf>
    <xf numFmtId="14" fontId="23" fillId="4" borderId="24" xfId="0" applyNumberFormat="1" applyFont="1" applyFill="1" applyBorder="1" applyAlignment="1">
      <alignment horizontal="center" vertical="center" wrapText="1"/>
    </xf>
    <xf numFmtId="0" fontId="36" fillId="0" borderId="21" xfId="0" applyFont="1" applyBorder="1"/>
    <xf numFmtId="0" fontId="36" fillId="0" borderId="21" xfId="0" applyFont="1" applyBorder="1" applyAlignment="1">
      <alignment horizontal="center"/>
    </xf>
    <xf numFmtId="0" fontId="23" fillId="0" borderId="21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center" vertical="center" wrapText="1"/>
    </xf>
    <xf numFmtId="0" fontId="36" fillId="37" borderId="21" xfId="0" applyFont="1" applyFill="1" applyBorder="1" applyAlignment="1">
      <alignment horizontal="center"/>
    </xf>
    <xf numFmtId="14" fontId="23" fillId="4" borderId="21" xfId="0" applyNumberFormat="1" applyFont="1" applyFill="1" applyBorder="1" applyAlignment="1">
      <alignment horizontal="center" vertical="center" wrapText="1"/>
    </xf>
    <xf numFmtId="0" fontId="36" fillId="0" borderId="21" xfId="0" applyFont="1" applyBorder="1" applyAlignment="1">
      <alignment vertical="center"/>
    </xf>
    <xf numFmtId="0" fontId="36" fillId="0" borderId="21" xfId="0" applyFont="1" applyBorder="1" applyAlignment="1">
      <alignment horizontal="center" vertical="center"/>
    </xf>
    <xf numFmtId="0" fontId="23" fillId="4" borderId="22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4" borderId="14" xfId="0" applyFont="1" applyFill="1" applyBorder="1" applyAlignment="1">
      <alignment horizontal="center" vertical="center" wrapText="1"/>
    </xf>
    <xf numFmtId="14" fontId="23" fillId="4" borderId="22" xfId="0" applyNumberFormat="1" applyFont="1" applyFill="1" applyBorder="1" applyAlignment="1">
      <alignment horizontal="center" vertical="center" wrapText="1"/>
    </xf>
    <xf numFmtId="14" fontId="23" fillId="4" borderId="14" xfId="0" applyNumberFormat="1" applyFont="1" applyFill="1" applyBorder="1" applyAlignment="1">
      <alignment horizontal="center" vertical="center" wrapText="1"/>
    </xf>
    <xf numFmtId="14" fontId="23" fillId="4" borderId="6" xfId="0" applyNumberFormat="1" applyFont="1" applyFill="1" applyBorder="1" applyAlignment="1">
      <alignment horizontal="center" vertical="center" wrapText="1"/>
    </xf>
    <xf numFmtId="0" fontId="36" fillId="10" borderId="16" xfId="0" applyFont="1" applyFill="1" applyBorder="1" applyAlignment="1">
      <alignment horizontal="center"/>
    </xf>
    <xf numFmtId="0" fontId="23" fillId="7" borderId="10" xfId="0" applyFont="1" applyFill="1" applyBorder="1" applyAlignment="1">
      <alignment horizontal="center" vertical="center" wrapText="1"/>
    </xf>
    <xf numFmtId="0" fontId="23" fillId="10" borderId="5" xfId="0" applyFont="1" applyFill="1" applyBorder="1" applyAlignment="1">
      <alignment horizontal="left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3" fillId="10" borderId="16" xfId="0" applyFont="1" applyFill="1" applyBorder="1" applyAlignment="1">
      <alignment horizontal="center" vertical="center" wrapText="1"/>
    </xf>
    <xf numFmtId="14" fontId="23" fillId="7" borderId="22" xfId="0" applyNumberFormat="1" applyFont="1" applyFill="1" applyBorder="1" applyAlignment="1">
      <alignment horizontal="center" vertical="center" wrapText="1"/>
    </xf>
    <xf numFmtId="14" fontId="23" fillId="7" borderId="14" xfId="0" applyNumberFormat="1" applyFont="1" applyFill="1" applyBorder="1" applyAlignment="1">
      <alignment horizontal="center" vertical="center" wrapText="1"/>
    </xf>
    <xf numFmtId="14" fontId="23" fillId="7" borderId="15" xfId="0" applyNumberFormat="1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14" fontId="23" fillId="4" borderId="15" xfId="0" applyNumberFormat="1" applyFont="1" applyFill="1" applyBorder="1" applyAlignment="1">
      <alignment horizontal="center" vertical="center" wrapText="1"/>
    </xf>
    <xf numFmtId="14" fontId="23" fillId="4" borderId="11" xfId="0" applyNumberFormat="1" applyFont="1" applyFill="1" applyBorder="1" applyAlignment="1">
      <alignment horizontal="center" vertical="center" wrapText="1"/>
    </xf>
    <xf numFmtId="14" fontId="23" fillId="4" borderId="26" xfId="0" applyNumberFormat="1" applyFont="1" applyFill="1" applyBorder="1" applyAlignment="1">
      <alignment horizontal="center" vertical="center" wrapText="1"/>
    </xf>
    <xf numFmtId="14" fontId="23" fillId="4" borderId="10" xfId="0" applyNumberFormat="1" applyFont="1" applyFill="1" applyBorder="1" applyAlignment="1">
      <alignment horizontal="center" vertical="center" wrapText="1"/>
    </xf>
    <xf numFmtId="0" fontId="36" fillId="0" borderId="0" xfId="0" applyFont="1"/>
    <xf numFmtId="0" fontId="23" fillId="4" borderId="27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36" fillId="37" borderId="16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14" fontId="23" fillId="4" borderId="30" xfId="0" applyNumberFormat="1" applyFont="1" applyFill="1" applyBorder="1" applyAlignment="1">
      <alignment horizontal="center" vertical="center" wrapText="1"/>
    </xf>
    <xf numFmtId="14" fontId="23" fillId="4" borderId="13" xfId="0" applyNumberFormat="1" applyFont="1" applyFill="1" applyBorder="1" applyAlignment="1">
      <alignment horizontal="center" vertical="center" wrapText="1"/>
    </xf>
    <xf numFmtId="0" fontId="36" fillId="37" borderId="24" xfId="0" applyFont="1" applyFill="1" applyBorder="1" applyAlignment="1">
      <alignment horizontal="center" vertical="center" wrapText="1"/>
    </xf>
    <xf numFmtId="14" fontId="23" fillId="4" borderId="28" xfId="0" applyNumberFormat="1" applyFont="1" applyFill="1" applyBorder="1" applyAlignment="1">
      <alignment horizontal="center" vertical="center" wrapText="1"/>
    </xf>
    <xf numFmtId="0" fontId="23" fillId="23" borderId="16" xfId="0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left" vertical="center" wrapText="1"/>
    </xf>
    <xf numFmtId="0" fontId="17" fillId="7" borderId="3" xfId="0" applyFont="1" applyFill="1" applyBorder="1" applyAlignment="1">
      <alignment horizontal="left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164" fontId="17" fillId="7" borderId="5" xfId="0" applyNumberFormat="1" applyFont="1" applyFill="1" applyBorder="1" applyAlignment="1">
      <alignment horizontal="center" vertical="center" wrapText="1"/>
    </xf>
    <xf numFmtId="14" fontId="17" fillId="7" borderId="5" xfId="0" applyNumberFormat="1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left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left" vertical="center" wrapText="1"/>
    </xf>
    <xf numFmtId="0" fontId="53" fillId="8" borderId="16" xfId="0" applyFont="1" applyFill="1" applyBorder="1" applyAlignment="1">
      <alignment horizontal="left" vertical="center" wrapText="1"/>
    </xf>
    <xf numFmtId="0" fontId="53" fillId="8" borderId="16" xfId="0" applyFont="1" applyFill="1" applyBorder="1" applyAlignment="1">
      <alignment horizontal="center" vertical="center" wrapText="1"/>
    </xf>
    <xf numFmtId="164" fontId="53" fillId="8" borderId="16" xfId="0" applyNumberFormat="1" applyFont="1" applyFill="1" applyBorder="1" applyAlignment="1">
      <alignment horizontal="center" vertical="center" wrapText="1"/>
    </xf>
    <xf numFmtId="166" fontId="53" fillId="8" borderId="16" xfId="0" applyNumberFormat="1" applyFont="1" applyFill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 wrapText="1"/>
    </xf>
    <xf numFmtId="14" fontId="17" fillId="0" borderId="15" xfId="0" applyNumberFormat="1" applyFont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left" vertical="center" wrapText="1"/>
    </xf>
    <xf numFmtId="0" fontId="17" fillId="7" borderId="35" xfId="0" applyFont="1" applyFill="1" applyBorder="1" applyAlignment="1">
      <alignment horizontal="center" vertical="center" wrapText="1"/>
    </xf>
    <xf numFmtId="0" fontId="17" fillId="7" borderId="36" xfId="0" applyFont="1" applyFill="1" applyBorder="1" applyAlignment="1">
      <alignment horizontal="center" vertical="center" wrapText="1"/>
    </xf>
    <xf numFmtId="14" fontId="17" fillId="7" borderId="15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14" fontId="17" fillId="0" borderId="38" xfId="0" applyNumberFormat="1" applyFont="1" applyBorder="1" applyAlignment="1">
      <alignment horizontal="center" vertical="center" wrapText="1"/>
    </xf>
    <xf numFmtId="0" fontId="33" fillId="8" borderId="16" xfId="0" applyFont="1" applyFill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166" fontId="33" fillId="8" borderId="16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wrapText="1"/>
    </xf>
    <xf numFmtId="0" fontId="5" fillId="0" borderId="11" xfId="0" applyFont="1" applyBorder="1"/>
    <xf numFmtId="0" fontId="5" fillId="0" borderId="10" xfId="0" applyFont="1" applyBorder="1"/>
    <xf numFmtId="0" fontId="10" fillId="2" borderId="9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wrapText="1"/>
    </xf>
    <xf numFmtId="0" fontId="5" fillId="0" borderId="2" xfId="0" applyFont="1" applyBorder="1"/>
    <xf numFmtId="0" fontId="5" fillId="0" borderId="3" xfId="0" applyFont="1" applyBorder="1"/>
    <xf numFmtId="0" fontId="9" fillId="4" borderId="9" xfId="0" applyFont="1" applyFill="1" applyBorder="1" applyAlignment="1">
      <alignment wrapText="1"/>
    </xf>
    <xf numFmtId="0" fontId="10" fillId="2" borderId="12" xfId="0" applyFont="1" applyFill="1" applyBorder="1" applyAlignment="1">
      <alignment horizontal="center" vertical="center" wrapText="1"/>
    </xf>
    <xf numFmtId="0" fontId="5" fillId="0" borderId="14" xfId="0" applyFont="1" applyBorder="1"/>
    <xf numFmtId="164" fontId="10" fillId="2" borderId="9" xfId="0" applyNumberFormat="1" applyFont="1" applyFill="1" applyBorder="1" applyAlignment="1">
      <alignment horizontal="center" vertical="center" wrapText="1"/>
    </xf>
    <xf numFmtId="164" fontId="10" fillId="2" borderId="12" xfId="0" applyNumberFormat="1" applyFont="1" applyFill="1" applyBorder="1" applyAlignment="1">
      <alignment horizontal="center" vertical="center" wrapText="1"/>
    </xf>
    <xf numFmtId="0" fontId="5" fillId="0" borderId="13" xfId="0" applyFont="1" applyBorder="1"/>
    <xf numFmtId="0" fontId="3" fillId="0" borderId="0" xfId="0" applyFont="1" applyAlignment="1">
      <alignment horizontal="left" wrapText="1"/>
    </xf>
    <xf numFmtId="0" fontId="0" fillId="0" borderId="0" xfId="0"/>
    <xf numFmtId="0" fontId="4" fillId="2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9" fillId="0" borderId="15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9" fillId="4" borderId="15" xfId="0" applyFont="1" applyFill="1" applyBorder="1" applyAlignment="1">
      <alignment wrapText="1"/>
    </xf>
    <xf numFmtId="0" fontId="9" fillId="4" borderId="11" xfId="0" applyFont="1" applyFill="1" applyBorder="1" applyAlignment="1">
      <alignment wrapText="1"/>
    </xf>
    <xf numFmtId="0" fontId="9" fillId="4" borderId="10" xfId="0" applyFont="1" applyFill="1" applyBorder="1" applyAlignment="1">
      <alignment wrapText="1"/>
    </xf>
    <xf numFmtId="4" fontId="10" fillId="2" borderId="8" xfId="0" applyNumberFormat="1" applyFont="1" applyFill="1" applyBorder="1" applyAlignment="1">
      <alignment wrapText="1"/>
    </xf>
    <xf numFmtId="0" fontId="16" fillId="4" borderId="16" xfId="15" applyFont="1" applyFill="1" applyBorder="1" applyAlignment="1">
      <alignment horizontal="center" vertical="center" wrapText="1"/>
    </xf>
    <xf numFmtId="14" fontId="16" fillId="4" borderId="16" xfId="15" applyNumberFormat="1" applyFont="1" applyFill="1" applyBorder="1" applyAlignment="1">
      <alignment horizontal="center" vertical="center" wrapText="1"/>
    </xf>
    <xf numFmtId="165" fontId="16" fillId="4" borderId="16" xfId="15" applyNumberFormat="1" applyFont="1" applyFill="1" applyBorder="1" applyAlignment="1">
      <alignment vertical="center" wrapText="1"/>
    </xf>
    <xf numFmtId="165" fontId="16" fillId="5" borderId="16" xfId="15" applyNumberFormat="1" applyFont="1" applyFill="1" applyBorder="1" applyAlignment="1">
      <alignment vertical="center" wrapText="1"/>
    </xf>
    <xf numFmtId="0" fontId="16" fillId="0" borderId="16" xfId="15" applyFont="1" applyBorder="1" applyAlignment="1">
      <alignment horizontal="left" vertical="center" wrapText="1"/>
    </xf>
    <xf numFmtId="0" fontId="16" fillId="7" borderId="16" xfId="15" applyFont="1" applyFill="1" applyBorder="1" applyAlignment="1">
      <alignment horizontal="center" vertical="center" wrapText="1"/>
    </xf>
    <xf numFmtId="0" fontId="16" fillId="10" borderId="16" xfId="15" applyFont="1" applyFill="1" applyBorder="1" applyAlignment="1">
      <alignment horizontal="center" vertical="center" wrapText="1"/>
    </xf>
    <xf numFmtId="0" fontId="16" fillId="4" borderId="16" xfId="15" applyFont="1" applyFill="1" applyBorder="1" applyAlignment="1">
      <alignment vertical="center" wrapText="1"/>
    </xf>
    <xf numFmtId="0" fontId="16" fillId="16" borderId="16" xfId="15" applyFont="1" applyFill="1" applyBorder="1" applyAlignment="1">
      <alignment horizontal="center" vertical="center"/>
    </xf>
    <xf numFmtId="175" fontId="55" fillId="10" borderId="16" xfId="15" applyNumberFormat="1" applyFont="1" applyFill="1" applyBorder="1" applyAlignment="1">
      <alignment horizontal="right" vertical="center"/>
    </xf>
    <xf numFmtId="165" fontId="49" fillId="5" borderId="16" xfId="15" applyNumberFormat="1" applyFont="1" applyFill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/>
    <xf numFmtId="0" fontId="17" fillId="39" borderId="16" xfId="15" applyFont="1" applyFill="1" applyBorder="1" applyAlignment="1">
      <alignment horizontal="left" vertical="center"/>
    </xf>
    <xf numFmtId="0" fontId="16" fillId="19" borderId="16" xfId="15" applyFont="1" applyFill="1" applyBorder="1" applyAlignment="1">
      <alignment vertical="distributed"/>
    </xf>
    <xf numFmtId="0" fontId="16" fillId="37" borderId="16" xfId="0" applyFont="1" applyFill="1" applyBorder="1" applyAlignment="1">
      <alignment horizontal="center"/>
    </xf>
    <xf numFmtId="0" fontId="16" fillId="37" borderId="16" xfId="0" applyFont="1" applyFill="1" applyBorder="1" applyAlignment="1">
      <alignment horizontal="center" wrapText="1"/>
    </xf>
    <xf numFmtId="0" fontId="16" fillId="10" borderId="16" xfId="0" applyFont="1" applyFill="1" applyBorder="1"/>
    <xf numFmtId="0" fontId="16" fillId="37" borderId="16" xfId="0" applyFont="1" applyFill="1" applyBorder="1" applyAlignment="1">
      <alignment horizontal="center" vertical="center" wrapText="1"/>
    </xf>
    <xf numFmtId="165" fontId="16" fillId="36" borderId="16" xfId="0" applyNumberFormat="1" applyFont="1" applyFill="1" applyBorder="1" applyAlignment="1">
      <alignment horizontal="center" wrapText="1"/>
    </xf>
    <xf numFmtId="0" fontId="17" fillId="38" borderId="16" xfId="0" applyFont="1" applyFill="1" applyBorder="1" applyAlignment="1">
      <alignment horizontal="center" vertical="center" wrapText="1"/>
    </xf>
    <xf numFmtId="8" fontId="17" fillId="7" borderId="16" xfId="0" applyNumberFormat="1" applyFont="1" applyFill="1" applyBorder="1" applyAlignment="1">
      <alignment vertical="center" wrapText="1"/>
    </xf>
    <xf numFmtId="8" fontId="17" fillId="7" borderId="16" xfId="0" applyNumberFormat="1" applyFont="1" applyFill="1" applyBorder="1" applyAlignment="1">
      <alignment horizontal="center" vertical="center" wrapText="1"/>
    </xf>
    <xf numFmtId="165" fontId="16" fillId="7" borderId="16" xfId="0" applyNumberFormat="1" applyFont="1" applyFill="1" applyBorder="1" applyAlignment="1">
      <alignment horizontal="center" vertical="center" wrapText="1"/>
    </xf>
    <xf numFmtId="165" fontId="16" fillId="12" borderId="16" xfId="0" applyNumberFormat="1" applyFont="1" applyFill="1" applyBorder="1" applyAlignment="1">
      <alignment horizontal="center" wrapText="1"/>
    </xf>
    <xf numFmtId="0" fontId="17" fillId="16" borderId="16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vertical="center" wrapText="1"/>
    </xf>
    <xf numFmtId="165" fontId="16" fillId="40" borderId="16" xfId="0" applyNumberFormat="1" applyFont="1" applyFill="1" applyBorder="1" applyAlignment="1">
      <alignment horizontal="center"/>
    </xf>
    <xf numFmtId="0" fontId="16" fillId="8" borderId="16" xfId="0" applyFont="1" applyFill="1" applyBorder="1" applyAlignment="1">
      <alignment horizontal="left" vertical="center" wrapText="1"/>
    </xf>
  </cellXfs>
  <cellStyles count="27">
    <cellStyle name="Bom 2" xfId="4" xr:uid="{00000000-0005-0000-0000-000000000000}"/>
    <cellStyle name="Moeda 2" xfId="18" xr:uid="{F98E45CC-2FD0-4A88-8FFB-B19E9C85468E}"/>
    <cellStyle name="Moeda 2 2" xfId="25" xr:uid="{D6D91958-1F3B-46CA-930C-534F6F3F6AF6}"/>
    <cellStyle name="Normal" xfId="0" builtinId="0"/>
    <cellStyle name="Normal 10" xfId="13" xr:uid="{08AF8853-56B2-4317-97FD-73E9164773F1}"/>
    <cellStyle name="Normal 11" xfId="14" xr:uid="{80DE771F-BB3B-4330-871B-30BB0632EBEB}"/>
    <cellStyle name="Normal 12" xfId="7" xr:uid="{819FA3ED-8F80-43CF-A81E-928D00AC0062}"/>
    <cellStyle name="Normal 12 2" xfId="9" xr:uid="{20CE5D32-1ADE-46C0-B181-8515A66E886B}"/>
    <cellStyle name="Normal 13" xfId="15" xr:uid="{E83BD5B3-4515-47AE-B92B-9D9D9BA94635}"/>
    <cellStyle name="Normal 2" xfId="1" xr:uid="{00000000-0005-0000-0000-000002000000}"/>
    <cellStyle name="Normal 2 2" xfId="20" xr:uid="{7507A489-E480-44CF-935E-3D664046BD78}"/>
    <cellStyle name="Normal 2 3" xfId="8" xr:uid="{2EDFD29D-5BC3-4D8D-86ED-20C9F1C2F937}"/>
    <cellStyle name="Normal 2 3 2" xfId="23" xr:uid="{15611018-7D70-4D3B-987A-5383CA52F37E}"/>
    <cellStyle name="Normal 2 4" xfId="16" xr:uid="{D0F98DCE-1073-4662-9A1E-059E9A180B64}"/>
    <cellStyle name="Normal 3" xfId="2" xr:uid="{00000000-0005-0000-0000-000003000000}"/>
    <cellStyle name="Normal 3 2" xfId="19" xr:uid="{1DC75C1A-23CE-4456-B59A-2D2C06CCFEC0}"/>
    <cellStyle name="Normal 4" xfId="3" xr:uid="{00000000-0005-0000-0000-000004000000}"/>
    <cellStyle name="Normal 4 2" xfId="22" xr:uid="{2958C10C-7A33-442F-A96A-D5EEF805B11F}"/>
    <cellStyle name="Normal 5" xfId="5" xr:uid="{00000000-0005-0000-0000-000005000000}"/>
    <cellStyle name="Normal 5 2" xfId="26" xr:uid="{63D4F8DB-6F4A-4934-AEF6-4ECBAD21BB5E}"/>
    <cellStyle name="Normal 6" xfId="6" xr:uid="{EAD36B93-46BB-41D9-ACDB-82D240E2F7C9}"/>
    <cellStyle name="Normal 6 2" xfId="21" xr:uid="{E6070F3B-BEE5-4C50-88AE-4180C191E377}"/>
    <cellStyle name="Normal 7" xfId="10" xr:uid="{095CE22F-436E-4D30-8896-C3CB9C343BB6}"/>
    <cellStyle name="Normal 8" xfId="11" xr:uid="{76F4C7FB-7E17-48B2-A933-66615C4236F8}"/>
    <cellStyle name="Normal 9" xfId="12" xr:uid="{75CE5F05-21FD-44B2-BBB3-137180EA79F8}"/>
    <cellStyle name="Vírgula 2" xfId="17" xr:uid="{6552F4A5-2E2E-4B7B-A612-9D061C736384}"/>
    <cellStyle name="Vírgula 2 2" xfId="24" xr:uid="{BCAB489B-63C9-4D91-9C65-84E294A700F7}"/>
  </cellStyles>
  <dxfs count="1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F0791CB5-FC58-49D2-983F-67B1B7D9E17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38DAC27D-4C7C-4542-BE10-3792B89036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735BA073-E1D8-444B-A7E5-7088E3D22F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B871B633-6512-42E5-A103-66ABC1B2A83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ABDDC3B0-BB05-4153-AA74-7824D13FEE9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6BC4029D-D6E1-42BF-917A-615FDD2BD2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173160C1-76E5-412D-A78C-92EA0A54A37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53E549AB-7156-482F-8AFF-D36CEFA3062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216E8731-1B3A-4EC3-88C6-51EDAF9C39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vin.verissimo\AppData\Local\Microsoft\Windows\INetCache\Content.Outlook\54AAAM16\Di&#225;rias%20e%20passagens%20-%20JANEIRO%20a%20MAR&#199;O%202025.xlsx" TargetMode="External"/><Relationship Id="rId1" Type="http://schemas.openxmlformats.org/officeDocument/2006/relationships/externalLinkPath" Target="/Users/marvin.verissimo/AppData/Local/Microsoft/Windows/INetCache/Content.Outlook/54AAAM16/Di&#225;rias%20e%20passagens%20-%20JANEIRO%20a%20MAR&#199;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1-JAN"/>
      <sheetName val="2025 -JAN"/>
      <sheetName val="2025 - FEV"/>
      <sheetName val="2025 - MAR"/>
      <sheetName val="Decreto de Concessão de passage"/>
      <sheetName val="Cópia de 2021-JAN"/>
      <sheetName val="2024 - ABR"/>
      <sheetName val="2024-MAIO"/>
      <sheetName val="2024-JUNHO"/>
      <sheetName val="2024-JULHO"/>
    </sheetNames>
    <sheetDataSet>
      <sheetData sheetId="0" refreshError="1"/>
      <sheetData sheetId="1" refreshError="1"/>
      <sheetData sheetId="2">
        <row r="21">
          <cell r="Q21">
            <v>0</v>
          </cell>
          <cell r="R21">
            <v>0</v>
          </cell>
        </row>
        <row r="22">
          <cell r="Q22">
            <v>0</v>
          </cell>
          <cell r="R22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28"/>
  <sheetViews>
    <sheetView zoomScaleNormal="100" workbookViewId="0">
      <pane xSplit="3" ySplit="7" topLeftCell="F8" activePane="bottomRight" state="frozen"/>
      <selection activeCell="B8" sqref="B8"/>
      <selection pane="topRight" activeCell="B8" sqref="B8"/>
      <selection pane="bottomLeft" activeCell="B8" sqref="B8"/>
      <selection pane="bottomRight" activeCell="A91" sqref="A91:XFD91"/>
    </sheetView>
  </sheetViews>
  <sheetFormatPr defaultColWidth="12.625" defaultRowHeight="15" customHeight="1" x14ac:dyDescent="0.2"/>
  <cols>
    <col min="1" max="1" width="18.125" customWidth="1"/>
    <col min="2" max="2" width="19.125" customWidth="1"/>
    <col min="3" max="3" width="40.625" customWidth="1"/>
    <col min="4" max="4" width="14.625" bestFit="1" customWidth="1"/>
    <col min="5" max="5" width="24.5" customWidth="1"/>
    <col min="6" max="6" width="42.625" customWidth="1"/>
    <col min="7" max="7" width="17.125" bestFit="1" customWidth="1"/>
    <col min="8" max="8" width="11.125" customWidth="1"/>
    <col min="9" max="9" width="7.125" bestFit="1" customWidth="1"/>
    <col min="10" max="10" width="11.625" bestFit="1" customWidth="1"/>
    <col min="11" max="11" width="7.125" bestFit="1" customWidth="1"/>
    <col min="12" max="12" width="22.625" bestFit="1" customWidth="1"/>
    <col min="13" max="13" width="13.125" customWidth="1"/>
    <col min="14" max="14" width="15.625" customWidth="1"/>
    <col min="15" max="15" width="19.3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69" bestFit="1" customWidth="1"/>
    <col min="28" max="29" width="13.125" customWidth="1"/>
  </cols>
  <sheetData>
    <row r="1" spans="1:31" ht="21" x14ac:dyDescent="0.35">
      <c r="A1" s="1012"/>
      <c r="B1" s="1014" t="s">
        <v>0</v>
      </c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  <c r="N1" s="1004"/>
      <c r="O1" s="1004"/>
      <c r="P1" s="1004"/>
      <c r="Q1" s="1004"/>
      <c r="R1" s="1004"/>
      <c r="S1" s="1004"/>
      <c r="T1" s="1004"/>
      <c r="U1" s="1004"/>
      <c r="V1" s="1004"/>
      <c r="W1" s="1004"/>
      <c r="X1" s="1004"/>
      <c r="Y1" s="1004"/>
      <c r="Z1" s="1004"/>
      <c r="AA1" s="1005"/>
      <c r="AB1" s="1"/>
      <c r="AC1" s="1"/>
      <c r="AD1" s="11" t="s">
        <v>46</v>
      </c>
    </row>
    <row r="2" spans="1:31" ht="21" x14ac:dyDescent="0.35">
      <c r="A2" s="1013"/>
      <c r="B2" s="1014" t="s">
        <v>72</v>
      </c>
      <c r="C2" s="1004"/>
      <c r="D2" s="1004"/>
      <c r="E2" s="1004"/>
      <c r="F2" s="1004"/>
      <c r="G2" s="1004"/>
      <c r="H2" s="1004"/>
      <c r="I2" s="1004"/>
      <c r="J2" s="1004"/>
      <c r="K2" s="1004"/>
      <c r="L2" s="1004"/>
      <c r="M2" s="1004"/>
      <c r="N2" s="1004"/>
      <c r="O2" s="1004"/>
      <c r="P2" s="1004"/>
      <c r="Q2" s="1004"/>
      <c r="R2" s="1004"/>
      <c r="S2" s="1004"/>
      <c r="T2" s="1004"/>
      <c r="U2" s="1004"/>
      <c r="V2" s="1004"/>
      <c r="W2" s="1004"/>
      <c r="X2" s="1004"/>
      <c r="Y2" s="1004"/>
      <c r="Z2" s="1004"/>
      <c r="AA2" s="1005"/>
      <c r="AB2" s="1"/>
      <c r="AC2" s="1"/>
      <c r="AD2" s="11" t="s">
        <v>47</v>
      </c>
    </row>
    <row r="3" spans="1:31" ht="21" x14ac:dyDescent="0.35">
      <c r="A3" s="1013"/>
      <c r="B3" s="1014" t="s">
        <v>71</v>
      </c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  <c r="P3" s="1004"/>
      <c r="Q3" s="1004"/>
      <c r="R3" s="1004"/>
      <c r="S3" s="1004"/>
      <c r="T3" s="1004"/>
      <c r="U3" s="1004"/>
      <c r="V3" s="1004"/>
      <c r="W3" s="1004"/>
      <c r="X3" s="1004"/>
      <c r="Y3" s="1004"/>
      <c r="Z3" s="1004"/>
      <c r="AA3" s="1005"/>
      <c r="AB3" s="2"/>
      <c r="AC3" s="2"/>
      <c r="AD3" s="11" t="s">
        <v>48</v>
      </c>
    </row>
    <row r="4" spans="1:31" ht="15" customHeight="1" x14ac:dyDescent="0.25">
      <c r="A4" s="12" t="s">
        <v>373</v>
      </c>
      <c r="B4" s="3"/>
      <c r="C4" s="1015" t="s">
        <v>1</v>
      </c>
      <c r="D4" s="1016"/>
      <c r="E4" s="1016"/>
      <c r="F4" s="1016"/>
      <c r="G4" s="1016"/>
      <c r="H4" s="1016"/>
      <c r="I4" s="1016"/>
      <c r="J4" s="1016"/>
      <c r="K4" s="1016"/>
      <c r="L4" s="1016"/>
      <c r="M4" s="1016"/>
      <c r="N4" s="1016"/>
      <c r="O4" s="1016"/>
      <c r="P4" s="1016"/>
      <c r="Q4" s="1016"/>
      <c r="R4" s="1016"/>
      <c r="S4" s="1016"/>
      <c r="T4" s="1016"/>
      <c r="U4" s="1016"/>
      <c r="V4" s="1016"/>
      <c r="W4" s="1016"/>
      <c r="X4" s="1016"/>
      <c r="Y4" s="1016"/>
      <c r="Z4" s="1016"/>
      <c r="AA4" s="1017"/>
      <c r="AB4" s="2"/>
      <c r="AC4" s="2"/>
    </row>
    <row r="5" spans="1:31" ht="15.75" customHeight="1" x14ac:dyDescent="0.2">
      <c r="A5" s="1002" t="s">
        <v>2</v>
      </c>
      <c r="B5" s="1001"/>
      <c r="C5" s="1002" t="s">
        <v>3</v>
      </c>
      <c r="D5" s="1000"/>
      <c r="E5" s="1001"/>
      <c r="F5" s="1002" t="s">
        <v>4</v>
      </c>
      <c r="G5" s="1000"/>
      <c r="H5" s="1000"/>
      <c r="I5" s="1000"/>
      <c r="J5" s="1000"/>
      <c r="K5" s="1000"/>
      <c r="L5" s="1000"/>
      <c r="M5" s="1002" t="s">
        <v>5</v>
      </c>
      <c r="N5" s="1000"/>
      <c r="O5" s="1000"/>
      <c r="P5" s="1000"/>
      <c r="Q5" s="1000"/>
      <c r="R5" s="1000"/>
      <c r="S5" s="1001"/>
      <c r="T5" s="1002" t="s">
        <v>6</v>
      </c>
      <c r="U5" s="1000"/>
      <c r="V5" s="1000"/>
      <c r="W5" s="1000"/>
      <c r="X5" s="1000"/>
      <c r="Y5" s="1001"/>
      <c r="Z5" s="1007" t="s">
        <v>24</v>
      </c>
      <c r="AA5" s="1007" t="s">
        <v>25</v>
      </c>
      <c r="AB5" s="4"/>
      <c r="AC5" s="4"/>
      <c r="AD5" s="4"/>
    </row>
    <row r="6" spans="1:31" ht="15.75" customHeight="1" x14ac:dyDescent="0.2">
      <c r="A6" s="1007" t="s">
        <v>7</v>
      </c>
      <c r="B6" s="1007" t="s">
        <v>8</v>
      </c>
      <c r="C6" s="1007" t="s">
        <v>9</v>
      </c>
      <c r="D6" s="1007" t="s">
        <v>10</v>
      </c>
      <c r="E6" s="1007" t="s">
        <v>11</v>
      </c>
      <c r="F6" s="1007" t="s">
        <v>26</v>
      </c>
      <c r="G6" s="1007" t="s">
        <v>27</v>
      </c>
      <c r="H6" s="1007" t="s">
        <v>28</v>
      </c>
      <c r="I6" s="1002" t="s">
        <v>12</v>
      </c>
      <c r="J6" s="1001"/>
      <c r="K6" s="1009" t="s">
        <v>13</v>
      </c>
      <c r="L6" s="1001"/>
      <c r="M6" s="1007" t="s">
        <v>29</v>
      </c>
      <c r="N6" s="1007" t="s">
        <v>30</v>
      </c>
      <c r="O6" s="1007" t="s">
        <v>31</v>
      </c>
      <c r="P6" s="1007" t="s">
        <v>32</v>
      </c>
      <c r="Q6" s="1010" t="s">
        <v>33</v>
      </c>
      <c r="R6" s="1010" t="s">
        <v>34</v>
      </c>
      <c r="S6" s="1010" t="s">
        <v>35</v>
      </c>
      <c r="T6" s="1009" t="s">
        <v>14</v>
      </c>
      <c r="U6" s="1001"/>
      <c r="V6" s="1009" t="s">
        <v>15</v>
      </c>
      <c r="W6" s="1001"/>
      <c r="X6" s="1007" t="s">
        <v>36</v>
      </c>
      <c r="Y6" s="1010" t="s">
        <v>37</v>
      </c>
      <c r="Z6" s="1011"/>
      <c r="AA6" s="1011"/>
      <c r="AB6" s="4"/>
      <c r="AC6" s="4"/>
      <c r="AD6" s="4"/>
      <c r="AE6" s="4"/>
    </row>
    <row r="7" spans="1:31" ht="30" x14ac:dyDescent="0.2">
      <c r="A7" s="1008"/>
      <c r="B7" s="1008"/>
      <c r="C7" s="1008"/>
      <c r="D7" s="1008"/>
      <c r="E7" s="1008"/>
      <c r="F7" s="1008"/>
      <c r="G7" s="1008"/>
      <c r="H7" s="1008"/>
      <c r="I7" s="9" t="s">
        <v>38</v>
      </c>
      <c r="J7" s="9" t="s">
        <v>39</v>
      </c>
      <c r="K7" s="9" t="s">
        <v>40</v>
      </c>
      <c r="L7" s="10" t="s">
        <v>41</v>
      </c>
      <c r="M7" s="1008"/>
      <c r="N7" s="1008"/>
      <c r="O7" s="1008"/>
      <c r="P7" s="1008"/>
      <c r="Q7" s="1008"/>
      <c r="R7" s="1008"/>
      <c r="S7" s="1008"/>
      <c r="T7" s="9" t="s">
        <v>42</v>
      </c>
      <c r="U7" s="10" t="s">
        <v>43</v>
      </c>
      <c r="V7" s="9" t="s">
        <v>44</v>
      </c>
      <c r="W7" s="10" t="s">
        <v>45</v>
      </c>
      <c r="X7" s="1008"/>
      <c r="Y7" s="1008"/>
      <c r="Z7" s="1008"/>
      <c r="AA7" s="1008"/>
      <c r="AB7" s="4"/>
      <c r="AC7" s="4"/>
      <c r="AD7" s="4"/>
      <c r="AE7" s="4"/>
    </row>
    <row r="8" spans="1:31" ht="28.5" x14ac:dyDescent="0.2">
      <c r="A8" s="39" t="s">
        <v>374</v>
      </c>
      <c r="B8" s="39" t="s">
        <v>75</v>
      </c>
      <c r="C8" s="172" t="s">
        <v>375</v>
      </c>
      <c r="D8" s="172" t="s">
        <v>376</v>
      </c>
      <c r="E8" s="39" t="s">
        <v>377</v>
      </c>
      <c r="F8" s="169" t="s">
        <v>378</v>
      </c>
      <c r="G8" s="177"/>
      <c r="H8" s="40" t="s">
        <v>4</v>
      </c>
      <c r="I8" s="39" t="s">
        <v>74</v>
      </c>
      <c r="J8" s="40" t="s">
        <v>73</v>
      </c>
      <c r="K8" s="39" t="s">
        <v>74</v>
      </c>
      <c r="L8" s="171" t="s">
        <v>379</v>
      </c>
      <c r="M8" s="30"/>
      <c r="N8" s="30"/>
      <c r="O8" s="30"/>
      <c r="P8" s="31"/>
      <c r="Q8" s="31"/>
      <c r="R8" s="31"/>
      <c r="S8" s="152"/>
      <c r="T8" s="18">
        <v>1</v>
      </c>
      <c r="U8" s="31">
        <v>241.86</v>
      </c>
      <c r="V8" s="178">
        <v>0.5</v>
      </c>
      <c r="W8" s="31">
        <v>72.540000000000006</v>
      </c>
      <c r="X8" s="18">
        <v>1.5</v>
      </c>
      <c r="Y8" s="153">
        <v>314.39999999999998</v>
      </c>
      <c r="Z8" s="153">
        <v>314.39999999999998</v>
      </c>
      <c r="AA8" s="32"/>
      <c r="AB8" s="4"/>
      <c r="AC8" s="4"/>
      <c r="AD8" s="4"/>
      <c r="AE8" s="4"/>
    </row>
    <row r="9" spans="1:31" ht="14.25" x14ac:dyDescent="0.2">
      <c r="A9" s="39" t="s">
        <v>374</v>
      </c>
      <c r="B9" s="39" t="s">
        <v>75</v>
      </c>
      <c r="C9" s="172" t="s">
        <v>380</v>
      </c>
      <c r="D9" s="172" t="s">
        <v>381</v>
      </c>
      <c r="E9" s="172" t="s">
        <v>382</v>
      </c>
      <c r="F9" s="172" t="s">
        <v>383</v>
      </c>
      <c r="G9" s="177"/>
      <c r="H9" s="40" t="s">
        <v>384</v>
      </c>
      <c r="I9" s="39" t="s">
        <v>74</v>
      </c>
      <c r="J9" s="40" t="s">
        <v>73</v>
      </c>
      <c r="K9" s="39" t="s">
        <v>74</v>
      </c>
      <c r="L9" s="171" t="s">
        <v>121</v>
      </c>
      <c r="M9" s="30"/>
      <c r="N9" s="30"/>
      <c r="O9" s="30"/>
      <c r="P9" s="31"/>
      <c r="Q9" s="31"/>
      <c r="R9" s="31"/>
      <c r="S9" s="152"/>
      <c r="T9" s="18">
        <v>0</v>
      </c>
      <c r="U9" s="31">
        <v>0</v>
      </c>
      <c r="V9" s="178">
        <v>0.5</v>
      </c>
      <c r="W9" s="31">
        <v>57</v>
      </c>
      <c r="X9" s="18">
        <v>0.5</v>
      </c>
      <c r="Y9" s="152">
        <v>57</v>
      </c>
      <c r="Z9" s="152">
        <v>57</v>
      </c>
      <c r="AA9" s="32"/>
      <c r="AB9" s="4"/>
      <c r="AC9" s="4"/>
      <c r="AD9" s="4"/>
      <c r="AE9" s="4"/>
    </row>
    <row r="10" spans="1:31" ht="57" x14ac:dyDescent="0.2">
      <c r="A10" s="39" t="s">
        <v>374</v>
      </c>
      <c r="B10" s="39" t="s">
        <v>75</v>
      </c>
      <c r="C10" s="172" t="s">
        <v>385</v>
      </c>
      <c r="D10" s="172" t="s">
        <v>386</v>
      </c>
      <c r="E10" s="172" t="s">
        <v>382</v>
      </c>
      <c r="F10" s="169" t="s">
        <v>387</v>
      </c>
      <c r="G10" s="177"/>
      <c r="H10" s="40" t="s">
        <v>384</v>
      </c>
      <c r="I10" s="39" t="s">
        <v>74</v>
      </c>
      <c r="J10" s="40" t="s">
        <v>73</v>
      </c>
      <c r="K10" s="39" t="s">
        <v>74</v>
      </c>
      <c r="L10" s="171" t="s">
        <v>388</v>
      </c>
      <c r="M10" s="30"/>
      <c r="N10" s="30"/>
      <c r="O10" s="30"/>
      <c r="P10" s="31"/>
      <c r="Q10" s="31"/>
      <c r="R10" s="31"/>
      <c r="S10" s="152"/>
      <c r="T10" s="18">
        <v>1</v>
      </c>
      <c r="U10" s="31">
        <v>120</v>
      </c>
      <c r="V10" s="178">
        <v>0.5</v>
      </c>
      <c r="W10" s="31">
        <v>55</v>
      </c>
      <c r="X10" s="18">
        <v>1.5</v>
      </c>
      <c r="Y10" s="152">
        <v>175</v>
      </c>
      <c r="Z10" s="152">
        <v>175</v>
      </c>
      <c r="AA10" s="32"/>
      <c r="AB10" s="4"/>
      <c r="AC10" s="4"/>
      <c r="AD10" s="4"/>
      <c r="AE10" s="4"/>
    </row>
    <row r="11" spans="1:31" x14ac:dyDescent="0.2">
      <c r="A11" s="39" t="s">
        <v>374</v>
      </c>
      <c r="B11" s="125" t="s">
        <v>508</v>
      </c>
      <c r="C11" s="237" t="s">
        <v>450</v>
      </c>
      <c r="D11" s="183"/>
      <c r="E11" s="184" t="s">
        <v>451</v>
      </c>
      <c r="F11" s="185" t="s">
        <v>452</v>
      </c>
      <c r="G11" s="183"/>
      <c r="H11" s="183"/>
      <c r="I11" s="186"/>
      <c r="J11" s="186"/>
      <c r="K11" s="186"/>
      <c r="L11" s="187"/>
      <c r="M11" s="183"/>
      <c r="N11" s="183"/>
      <c r="O11" s="183"/>
      <c r="P11" s="183"/>
      <c r="Q11" s="188">
        <v>0</v>
      </c>
      <c r="R11" s="188">
        <v>0</v>
      </c>
      <c r="S11" s="189">
        <f t="shared" ref="S11:S18" si="0">Q23+R23</f>
        <v>0</v>
      </c>
      <c r="T11" s="190">
        <v>4</v>
      </c>
      <c r="U11" s="188">
        <v>559.41</v>
      </c>
      <c r="V11" s="190">
        <v>1</v>
      </c>
      <c r="W11" s="188">
        <v>279.7</v>
      </c>
      <c r="X11" s="183">
        <v>4.5</v>
      </c>
      <c r="Y11" s="191">
        <v>2517.34</v>
      </c>
      <c r="Z11" s="191">
        <v>2517.34</v>
      </c>
      <c r="AA11" s="192" t="s">
        <v>453</v>
      </c>
      <c r="AB11" s="4"/>
      <c r="AC11" s="4"/>
      <c r="AD11" s="4"/>
      <c r="AE11" s="4"/>
    </row>
    <row r="12" spans="1:31" x14ac:dyDescent="0.2">
      <c r="A12" s="39" t="s">
        <v>374</v>
      </c>
      <c r="B12" s="125" t="s">
        <v>508</v>
      </c>
      <c r="C12" s="237" t="s">
        <v>454</v>
      </c>
      <c r="D12" s="183"/>
      <c r="E12" s="184" t="s">
        <v>451</v>
      </c>
      <c r="F12" s="161" t="s">
        <v>452</v>
      </c>
      <c r="G12" s="183"/>
      <c r="H12" s="183"/>
      <c r="I12" s="186"/>
      <c r="J12" s="186"/>
      <c r="K12" s="186"/>
      <c r="L12" s="187"/>
      <c r="M12" s="183"/>
      <c r="N12" s="183"/>
      <c r="O12" s="183"/>
      <c r="P12" s="183"/>
      <c r="Q12" s="188">
        <v>0</v>
      </c>
      <c r="R12" s="188">
        <v>0</v>
      </c>
      <c r="S12" s="189">
        <f t="shared" si="0"/>
        <v>0</v>
      </c>
      <c r="T12" s="190">
        <v>4</v>
      </c>
      <c r="U12" s="188">
        <v>559.41</v>
      </c>
      <c r="V12" s="190">
        <v>1</v>
      </c>
      <c r="W12" s="188">
        <v>279.7</v>
      </c>
      <c r="X12" s="183">
        <v>4.5</v>
      </c>
      <c r="Y12" s="191">
        <v>2517.34</v>
      </c>
      <c r="Z12" s="191">
        <v>2517.34</v>
      </c>
      <c r="AA12" s="192" t="s">
        <v>453</v>
      </c>
      <c r="AB12" s="4"/>
      <c r="AC12" s="4"/>
      <c r="AD12" s="4"/>
      <c r="AE12" s="4"/>
    </row>
    <row r="13" spans="1:31" x14ac:dyDescent="0.2">
      <c r="A13" s="39" t="s">
        <v>374</v>
      </c>
      <c r="B13" s="125" t="s">
        <v>508</v>
      </c>
      <c r="C13" s="237" t="s">
        <v>455</v>
      </c>
      <c r="D13" s="183"/>
      <c r="E13" s="184" t="s">
        <v>451</v>
      </c>
      <c r="F13" s="161" t="s">
        <v>452</v>
      </c>
      <c r="G13" s="183"/>
      <c r="H13" s="183"/>
      <c r="I13" s="186"/>
      <c r="J13" s="186"/>
      <c r="K13" s="186"/>
      <c r="L13" s="187"/>
      <c r="M13" s="183"/>
      <c r="N13" s="183"/>
      <c r="O13" s="183"/>
      <c r="P13" s="183"/>
      <c r="Q13" s="188">
        <v>0</v>
      </c>
      <c r="R13" s="188">
        <v>0</v>
      </c>
      <c r="S13" s="189">
        <f t="shared" si="0"/>
        <v>0</v>
      </c>
      <c r="T13" s="190">
        <v>4</v>
      </c>
      <c r="U13" s="188">
        <v>559.41</v>
      </c>
      <c r="V13" s="190">
        <v>1</v>
      </c>
      <c r="W13" s="188">
        <v>279.7</v>
      </c>
      <c r="X13" s="183">
        <v>4.5</v>
      </c>
      <c r="Y13" s="191">
        <v>2517.34</v>
      </c>
      <c r="Z13" s="191">
        <v>2517.34</v>
      </c>
      <c r="AA13" s="192" t="s">
        <v>453</v>
      </c>
      <c r="AB13" s="7"/>
      <c r="AC13" s="7"/>
    </row>
    <row r="14" spans="1:31" x14ac:dyDescent="0.2">
      <c r="A14" s="39" t="s">
        <v>374</v>
      </c>
      <c r="B14" s="125" t="s">
        <v>508</v>
      </c>
      <c r="C14" s="237" t="s">
        <v>456</v>
      </c>
      <c r="D14" s="183"/>
      <c r="E14" s="184" t="s">
        <v>451</v>
      </c>
      <c r="F14" s="161" t="s">
        <v>452</v>
      </c>
      <c r="G14" s="183"/>
      <c r="H14" s="183"/>
      <c r="I14" s="186"/>
      <c r="J14" s="186"/>
      <c r="K14" s="186"/>
      <c r="L14" s="187"/>
      <c r="M14" s="183"/>
      <c r="N14" s="183"/>
      <c r="O14" s="183"/>
      <c r="P14" s="183"/>
      <c r="Q14" s="188">
        <v>0</v>
      </c>
      <c r="R14" s="188">
        <v>0</v>
      </c>
      <c r="S14" s="189">
        <f t="shared" si="0"/>
        <v>0</v>
      </c>
      <c r="T14" s="190">
        <v>4</v>
      </c>
      <c r="U14" s="188">
        <v>559.41</v>
      </c>
      <c r="V14" s="190">
        <v>1</v>
      </c>
      <c r="W14" s="188">
        <v>279.7</v>
      </c>
      <c r="X14" s="183">
        <v>4.5</v>
      </c>
      <c r="Y14" s="191">
        <v>2517.34</v>
      </c>
      <c r="Z14" s="191">
        <v>2517.34</v>
      </c>
      <c r="AA14" s="192" t="s">
        <v>453</v>
      </c>
      <c r="AB14" s="7"/>
      <c r="AC14" s="7"/>
    </row>
    <row r="15" spans="1:31" x14ac:dyDescent="0.2">
      <c r="A15" s="39" t="s">
        <v>374</v>
      </c>
      <c r="B15" s="125" t="s">
        <v>508</v>
      </c>
      <c r="C15" s="237" t="s">
        <v>457</v>
      </c>
      <c r="D15" s="183"/>
      <c r="E15" s="184" t="s">
        <v>451</v>
      </c>
      <c r="F15" s="161" t="s">
        <v>452</v>
      </c>
      <c r="G15" s="183"/>
      <c r="H15" s="183"/>
      <c r="I15" s="186"/>
      <c r="J15" s="186"/>
      <c r="K15" s="186"/>
      <c r="L15" s="187"/>
      <c r="M15" s="183"/>
      <c r="N15" s="183"/>
      <c r="O15" s="183"/>
      <c r="P15" s="183"/>
      <c r="Q15" s="188">
        <v>0</v>
      </c>
      <c r="R15" s="188">
        <v>0</v>
      </c>
      <c r="S15" s="189">
        <f t="shared" si="0"/>
        <v>0</v>
      </c>
      <c r="T15" s="190">
        <v>4</v>
      </c>
      <c r="U15" s="188">
        <v>559.41</v>
      </c>
      <c r="V15" s="190">
        <v>1</v>
      </c>
      <c r="W15" s="188">
        <v>279.7</v>
      </c>
      <c r="X15" s="183">
        <v>4.5</v>
      </c>
      <c r="Y15" s="191">
        <v>2517.34</v>
      </c>
      <c r="Z15" s="191">
        <v>2517.34</v>
      </c>
      <c r="AA15" s="192" t="s">
        <v>453</v>
      </c>
      <c r="AB15" s="7"/>
      <c r="AC15" s="7"/>
    </row>
    <row r="16" spans="1:31" x14ac:dyDescent="0.2">
      <c r="A16" s="39" t="s">
        <v>374</v>
      </c>
      <c r="B16" s="125" t="s">
        <v>508</v>
      </c>
      <c r="C16" s="237" t="s">
        <v>458</v>
      </c>
      <c r="D16" s="183"/>
      <c r="E16" s="184" t="s">
        <v>451</v>
      </c>
      <c r="F16" s="161" t="s">
        <v>452</v>
      </c>
      <c r="G16" s="183"/>
      <c r="H16" s="183"/>
      <c r="I16" s="186"/>
      <c r="J16" s="186"/>
      <c r="K16" s="186"/>
      <c r="L16" s="187"/>
      <c r="M16" s="183"/>
      <c r="N16" s="183"/>
      <c r="O16" s="183"/>
      <c r="P16" s="183"/>
      <c r="Q16" s="188">
        <v>0</v>
      </c>
      <c r="R16" s="188">
        <v>0</v>
      </c>
      <c r="S16" s="189">
        <f t="shared" si="0"/>
        <v>0</v>
      </c>
      <c r="T16" s="190">
        <v>4</v>
      </c>
      <c r="U16" s="188">
        <v>559.41</v>
      </c>
      <c r="V16" s="190">
        <v>1</v>
      </c>
      <c r="W16" s="188">
        <v>279.7</v>
      </c>
      <c r="X16" s="183">
        <v>4.5</v>
      </c>
      <c r="Y16" s="191">
        <v>2517.34</v>
      </c>
      <c r="Z16" s="191">
        <v>2517.34</v>
      </c>
      <c r="AA16" s="192" t="s">
        <v>453</v>
      </c>
      <c r="AB16" s="7"/>
      <c r="AC16" s="7"/>
    </row>
    <row r="17" spans="1:29" x14ac:dyDescent="0.2">
      <c r="A17" s="39" t="s">
        <v>374</v>
      </c>
      <c r="B17" s="125" t="s">
        <v>508</v>
      </c>
      <c r="C17" s="237" t="s">
        <v>459</v>
      </c>
      <c r="D17" s="183"/>
      <c r="E17" s="184" t="s">
        <v>451</v>
      </c>
      <c r="F17" s="161" t="s">
        <v>452</v>
      </c>
      <c r="G17" s="183"/>
      <c r="H17" s="183"/>
      <c r="I17" s="186"/>
      <c r="J17" s="186"/>
      <c r="K17" s="186"/>
      <c r="L17" s="187"/>
      <c r="M17" s="183"/>
      <c r="N17" s="183"/>
      <c r="O17" s="183"/>
      <c r="P17" s="183"/>
      <c r="Q17" s="188">
        <v>0</v>
      </c>
      <c r="R17" s="188">
        <v>0</v>
      </c>
      <c r="S17" s="189">
        <f t="shared" si="0"/>
        <v>0</v>
      </c>
      <c r="T17" s="190">
        <v>4</v>
      </c>
      <c r="U17" s="188">
        <v>559.41</v>
      </c>
      <c r="V17" s="190">
        <v>1</v>
      </c>
      <c r="W17" s="188">
        <v>279.7</v>
      </c>
      <c r="X17" s="183">
        <v>4.5</v>
      </c>
      <c r="Y17" s="191">
        <v>2517.34</v>
      </c>
      <c r="Z17" s="191">
        <v>2517.34</v>
      </c>
      <c r="AA17" s="192" t="s">
        <v>453</v>
      </c>
      <c r="AB17" s="7"/>
      <c r="AC17" s="7"/>
    </row>
    <row r="18" spans="1:29" x14ac:dyDescent="0.2">
      <c r="A18" s="39" t="s">
        <v>374</v>
      </c>
      <c r="B18" s="125" t="s">
        <v>508</v>
      </c>
      <c r="C18" s="237" t="s">
        <v>460</v>
      </c>
      <c r="D18" s="183"/>
      <c r="E18" s="184" t="s">
        <v>451</v>
      </c>
      <c r="F18" s="161" t="s">
        <v>452</v>
      </c>
      <c r="G18" s="183"/>
      <c r="H18" s="183"/>
      <c r="I18" s="186"/>
      <c r="J18" s="186"/>
      <c r="K18" s="186"/>
      <c r="L18" s="187"/>
      <c r="M18" s="183"/>
      <c r="N18" s="183"/>
      <c r="O18" s="183"/>
      <c r="P18" s="183"/>
      <c r="Q18" s="188">
        <v>0</v>
      </c>
      <c r="R18" s="188">
        <v>0</v>
      </c>
      <c r="S18" s="189">
        <f t="shared" si="0"/>
        <v>0</v>
      </c>
      <c r="T18" s="190">
        <v>4</v>
      </c>
      <c r="U18" s="188">
        <v>559.41</v>
      </c>
      <c r="V18" s="190">
        <v>1</v>
      </c>
      <c r="W18" s="188">
        <v>279.7</v>
      </c>
      <c r="X18" s="183">
        <v>4.5</v>
      </c>
      <c r="Y18" s="191">
        <v>2517.34</v>
      </c>
      <c r="Z18" s="191">
        <v>2517.34</v>
      </c>
      <c r="AA18" s="192" t="s">
        <v>453</v>
      </c>
      <c r="AB18" s="7"/>
      <c r="AC18" s="7"/>
    </row>
    <row r="19" spans="1:29" ht="71.25" x14ac:dyDescent="0.2">
      <c r="A19" s="39" t="s">
        <v>374</v>
      </c>
      <c r="B19" s="125" t="s">
        <v>508</v>
      </c>
      <c r="C19" s="199" t="s">
        <v>461</v>
      </c>
      <c r="D19" s="193" t="s">
        <v>462</v>
      </c>
      <c r="E19" s="184" t="s">
        <v>451</v>
      </c>
      <c r="F19" s="185" t="s">
        <v>452</v>
      </c>
      <c r="G19" s="194" t="s">
        <v>463</v>
      </c>
      <c r="H19" s="185" t="s">
        <v>463</v>
      </c>
      <c r="I19" s="185" t="s">
        <v>74</v>
      </c>
      <c r="J19" s="195" t="s">
        <v>73</v>
      </c>
      <c r="K19" s="196" t="s">
        <v>74</v>
      </c>
      <c r="L19" s="232" t="s">
        <v>464</v>
      </c>
      <c r="M19" s="197">
        <v>45670</v>
      </c>
      <c r="N19" s="197">
        <v>45673</v>
      </c>
      <c r="O19" s="198"/>
      <c r="P19" s="198"/>
      <c r="Q19" s="188">
        <v>0</v>
      </c>
      <c r="R19" s="188">
        <v>0</v>
      </c>
      <c r="S19" s="189">
        <f t="shared" ref="S19:S27" si="1">Q32+R32</f>
        <v>0</v>
      </c>
      <c r="T19" s="190">
        <v>3</v>
      </c>
      <c r="U19" s="188">
        <v>559.41</v>
      </c>
      <c r="V19" s="190">
        <v>1</v>
      </c>
      <c r="W19" s="188">
        <v>279.7</v>
      </c>
      <c r="X19" s="190">
        <f t="shared" ref="X19:X28" si="2">T19+(V19*0.5)</f>
        <v>3.5</v>
      </c>
      <c r="Y19" s="189">
        <f t="shared" ref="Y19:Y28" si="3">SUM(T19*U19)+(V19*W19)</f>
        <v>1957.93</v>
      </c>
      <c r="Z19" s="189">
        <f t="shared" ref="Z19:Z24" si="4">SUM(S19+Y19)</f>
        <v>1957.93</v>
      </c>
      <c r="AA19" s="185" t="s">
        <v>453</v>
      </c>
      <c r="AB19" s="7"/>
      <c r="AC19" s="7"/>
    </row>
    <row r="20" spans="1:29" ht="42.75" x14ac:dyDescent="0.2">
      <c r="A20" s="39" t="s">
        <v>374</v>
      </c>
      <c r="B20" s="125" t="s">
        <v>508</v>
      </c>
      <c r="C20" s="199" t="s">
        <v>465</v>
      </c>
      <c r="D20" s="199" t="s">
        <v>466</v>
      </c>
      <c r="E20" s="184" t="s">
        <v>451</v>
      </c>
      <c r="F20" s="161" t="s">
        <v>452</v>
      </c>
      <c r="G20" s="194" t="s">
        <v>463</v>
      </c>
      <c r="H20" s="185" t="s">
        <v>463</v>
      </c>
      <c r="I20" s="185" t="s">
        <v>74</v>
      </c>
      <c r="J20" s="195" t="s">
        <v>73</v>
      </c>
      <c r="K20" s="18" t="s">
        <v>74</v>
      </c>
      <c r="L20" s="233" t="s">
        <v>467</v>
      </c>
      <c r="M20" s="200">
        <v>45670</v>
      </c>
      <c r="N20" s="200">
        <v>45673</v>
      </c>
      <c r="O20" s="183"/>
      <c r="P20" s="183"/>
      <c r="Q20" s="188">
        <v>0</v>
      </c>
      <c r="R20" s="188">
        <v>0</v>
      </c>
      <c r="S20" s="189">
        <f t="shared" si="1"/>
        <v>0</v>
      </c>
      <c r="T20" s="190">
        <v>3</v>
      </c>
      <c r="U20" s="188">
        <v>559.41</v>
      </c>
      <c r="V20" s="190">
        <v>1</v>
      </c>
      <c r="W20" s="188">
        <v>279.7</v>
      </c>
      <c r="X20" s="190">
        <f t="shared" si="2"/>
        <v>3.5</v>
      </c>
      <c r="Y20" s="189">
        <f t="shared" si="3"/>
        <v>1957.93</v>
      </c>
      <c r="Z20" s="189">
        <f t="shared" si="4"/>
        <v>1957.93</v>
      </c>
      <c r="AA20" s="185" t="s">
        <v>453</v>
      </c>
      <c r="AB20" s="7"/>
      <c r="AC20" s="7"/>
    </row>
    <row r="21" spans="1:29" ht="57" x14ac:dyDescent="0.2">
      <c r="A21" s="39" t="s">
        <v>374</v>
      </c>
      <c r="B21" s="125" t="s">
        <v>508</v>
      </c>
      <c r="C21" s="199" t="s">
        <v>468</v>
      </c>
      <c r="D21" s="199" t="s">
        <v>469</v>
      </c>
      <c r="E21" s="184" t="s">
        <v>451</v>
      </c>
      <c r="F21" s="161" t="s">
        <v>452</v>
      </c>
      <c r="G21" s="194" t="s">
        <v>463</v>
      </c>
      <c r="H21" s="185" t="s">
        <v>463</v>
      </c>
      <c r="I21" s="185" t="s">
        <v>74</v>
      </c>
      <c r="J21" s="195" t="s">
        <v>73</v>
      </c>
      <c r="K21" s="18" t="s">
        <v>74</v>
      </c>
      <c r="L21" s="233" t="s">
        <v>470</v>
      </c>
      <c r="M21" s="200">
        <v>45670</v>
      </c>
      <c r="N21" s="200">
        <v>45673</v>
      </c>
      <c r="O21" s="183"/>
      <c r="P21" s="183"/>
      <c r="Q21" s="188">
        <v>0</v>
      </c>
      <c r="R21" s="188">
        <v>0</v>
      </c>
      <c r="S21" s="189">
        <f t="shared" si="1"/>
        <v>0</v>
      </c>
      <c r="T21" s="190">
        <v>3</v>
      </c>
      <c r="U21" s="188">
        <v>559.41</v>
      </c>
      <c r="V21" s="190">
        <v>1</v>
      </c>
      <c r="W21" s="188">
        <v>279.7</v>
      </c>
      <c r="X21" s="190">
        <f t="shared" si="2"/>
        <v>3.5</v>
      </c>
      <c r="Y21" s="189">
        <f t="shared" si="3"/>
        <v>1957.93</v>
      </c>
      <c r="Z21" s="189">
        <f t="shared" si="4"/>
        <v>1957.93</v>
      </c>
      <c r="AA21" s="185" t="s">
        <v>453</v>
      </c>
      <c r="AB21" s="7"/>
      <c r="AC21" s="7"/>
    </row>
    <row r="22" spans="1:29" ht="71.25" x14ac:dyDescent="0.2">
      <c r="A22" s="39" t="s">
        <v>374</v>
      </c>
      <c r="B22" s="125" t="s">
        <v>508</v>
      </c>
      <c r="C22" s="199" t="s">
        <v>471</v>
      </c>
      <c r="D22" s="199" t="s">
        <v>472</v>
      </c>
      <c r="E22" s="184" t="s">
        <v>451</v>
      </c>
      <c r="F22" s="161" t="s">
        <v>452</v>
      </c>
      <c r="G22" s="194" t="s">
        <v>463</v>
      </c>
      <c r="H22" s="185" t="s">
        <v>463</v>
      </c>
      <c r="I22" s="185" t="s">
        <v>74</v>
      </c>
      <c r="J22" s="195" t="s">
        <v>73</v>
      </c>
      <c r="K22" s="18" t="s">
        <v>74</v>
      </c>
      <c r="L22" s="233" t="s">
        <v>464</v>
      </c>
      <c r="M22" s="200">
        <v>45670</v>
      </c>
      <c r="N22" s="200">
        <v>45673</v>
      </c>
      <c r="O22" s="183"/>
      <c r="P22" s="183"/>
      <c r="Q22" s="188">
        <v>0</v>
      </c>
      <c r="R22" s="188">
        <v>0</v>
      </c>
      <c r="S22" s="189">
        <f t="shared" si="1"/>
        <v>0</v>
      </c>
      <c r="T22" s="190">
        <v>3</v>
      </c>
      <c r="U22" s="188">
        <v>559.41</v>
      </c>
      <c r="V22" s="190">
        <v>1</v>
      </c>
      <c r="W22" s="188">
        <v>279.7</v>
      </c>
      <c r="X22" s="190">
        <f t="shared" si="2"/>
        <v>3.5</v>
      </c>
      <c r="Y22" s="189">
        <f t="shared" si="3"/>
        <v>1957.93</v>
      </c>
      <c r="Z22" s="189">
        <f t="shared" si="4"/>
        <v>1957.93</v>
      </c>
      <c r="AA22" s="185" t="s">
        <v>453</v>
      </c>
      <c r="AB22" s="7"/>
      <c r="AC22" s="7"/>
    </row>
    <row r="23" spans="1:29" ht="42.75" x14ac:dyDescent="0.2">
      <c r="A23" s="39" t="s">
        <v>374</v>
      </c>
      <c r="B23" s="125" t="s">
        <v>508</v>
      </c>
      <c r="C23" s="199" t="s">
        <v>473</v>
      </c>
      <c r="D23" s="199" t="s">
        <v>474</v>
      </c>
      <c r="E23" s="184" t="s">
        <v>451</v>
      </c>
      <c r="F23" s="161" t="s">
        <v>452</v>
      </c>
      <c r="G23" s="194" t="s">
        <v>463</v>
      </c>
      <c r="H23" s="185" t="s">
        <v>463</v>
      </c>
      <c r="I23" s="185" t="s">
        <v>74</v>
      </c>
      <c r="J23" s="195" t="s">
        <v>73</v>
      </c>
      <c r="K23" s="18" t="s">
        <v>74</v>
      </c>
      <c r="L23" s="233" t="s">
        <v>467</v>
      </c>
      <c r="M23" s="200">
        <v>45670</v>
      </c>
      <c r="N23" s="200">
        <v>45673</v>
      </c>
      <c r="O23" s="183"/>
      <c r="P23" s="183"/>
      <c r="Q23" s="188">
        <v>0</v>
      </c>
      <c r="R23" s="188">
        <v>0</v>
      </c>
      <c r="S23" s="189">
        <f t="shared" si="1"/>
        <v>0</v>
      </c>
      <c r="T23" s="190">
        <v>3</v>
      </c>
      <c r="U23" s="188">
        <v>559.41</v>
      </c>
      <c r="V23" s="190">
        <v>1</v>
      </c>
      <c r="W23" s="188">
        <v>279.7</v>
      </c>
      <c r="X23" s="190">
        <f t="shared" si="2"/>
        <v>3.5</v>
      </c>
      <c r="Y23" s="189">
        <f t="shared" si="3"/>
        <v>1957.93</v>
      </c>
      <c r="Z23" s="189">
        <f t="shared" si="4"/>
        <v>1957.93</v>
      </c>
      <c r="AA23" s="185" t="s">
        <v>453</v>
      </c>
      <c r="AB23" s="7"/>
      <c r="AC23" s="7"/>
    </row>
    <row r="24" spans="1:29" ht="57" x14ac:dyDescent="0.2">
      <c r="A24" s="39" t="s">
        <v>374</v>
      </c>
      <c r="B24" s="125" t="s">
        <v>508</v>
      </c>
      <c r="C24" s="199" t="s">
        <v>475</v>
      </c>
      <c r="D24" s="199" t="s">
        <v>476</v>
      </c>
      <c r="E24" s="184" t="s">
        <v>451</v>
      </c>
      <c r="F24" s="161" t="s">
        <v>452</v>
      </c>
      <c r="G24" s="194" t="s">
        <v>463</v>
      </c>
      <c r="H24" s="185" t="s">
        <v>463</v>
      </c>
      <c r="I24" s="185" t="s">
        <v>74</v>
      </c>
      <c r="J24" s="195" t="s">
        <v>73</v>
      </c>
      <c r="K24" s="18" t="s">
        <v>74</v>
      </c>
      <c r="L24" s="233" t="s">
        <v>470</v>
      </c>
      <c r="M24" s="200">
        <v>45670</v>
      </c>
      <c r="N24" s="200">
        <v>45673</v>
      </c>
      <c r="O24" s="183"/>
      <c r="P24" s="183"/>
      <c r="Q24" s="188">
        <v>0</v>
      </c>
      <c r="R24" s="188">
        <v>0</v>
      </c>
      <c r="S24" s="189">
        <f t="shared" si="1"/>
        <v>0</v>
      </c>
      <c r="T24" s="190">
        <v>3</v>
      </c>
      <c r="U24" s="188">
        <v>559.41</v>
      </c>
      <c r="V24" s="190">
        <v>1</v>
      </c>
      <c r="W24" s="188">
        <v>279.7</v>
      </c>
      <c r="X24" s="190">
        <f t="shared" si="2"/>
        <v>3.5</v>
      </c>
      <c r="Y24" s="189">
        <f t="shared" si="3"/>
        <v>1957.93</v>
      </c>
      <c r="Z24" s="189">
        <f t="shared" si="4"/>
        <v>1957.93</v>
      </c>
      <c r="AA24" s="185" t="s">
        <v>453</v>
      </c>
      <c r="AB24" s="7"/>
      <c r="AC24" s="7"/>
    </row>
    <row r="25" spans="1:29" ht="28.5" x14ac:dyDescent="0.2">
      <c r="A25" s="39" t="s">
        <v>374</v>
      </c>
      <c r="B25" s="125" t="s">
        <v>508</v>
      </c>
      <c r="C25" s="199" t="s">
        <v>461</v>
      </c>
      <c r="D25" s="199" t="s">
        <v>462</v>
      </c>
      <c r="E25" s="184" t="s">
        <v>451</v>
      </c>
      <c r="F25" s="161" t="s">
        <v>452</v>
      </c>
      <c r="G25" s="194" t="s">
        <v>463</v>
      </c>
      <c r="H25" s="185" t="s">
        <v>463</v>
      </c>
      <c r="I25" s="185" t="s">
        <v>74</v>
      </c>
      <c r="J25" s="195" t="s">
        <v>73</v>
      </c>
      <c r="K25" s="18" t="s">
        <v>74</v>
      </c>
      <c r="L25" s="233" t="s">
        <v>477</v>
      </c>
      <c r="M25" s="200">
        <v>45686</v>
      </c>
      <c r="N25" s="200">
        <v>45686</v>
      </c>
      <c r="O25" s="183"/>
      <c r="P25" s="183"/>
      <c r="Q25" s="188">
        <v>0</v>
      </c>
      <c r="R25" s="188">
        <v>0</v>
      </c>
      <c r="S25" s="189">
        <f t="shared" si="1"/>
        <v>0</v>
      </c>
      <c r="T25" s="190">
        <v>0</v>
      </c>
      <c r="U25" s="188">
        <v>559.41</v>
      </c>
      <c r="V25" s="190">
        <v>1</v>
      </c>
      <c r="W25" s="188">
        <v>279.7</v>
      </c>
      <c r="X25" s="190">
        <f t="shared" si="2"/>
        <v>0.5</v>
      </c>
      <c r="Y25" s="189">
        <f t="shared" si="3"/>
        <v>279.7</v>
      </c>
      <c r="Z25" s="189">
        <v>279.7</v>
      </c>
      <c r="AA25" s="185" t="s">
        <v>453</v>
      </c>
      <c r="AB25" s="7"/>
      <c r="AC25" s="7"/>
    </row>
    <row r="26" spans="1:29" ht="14.25" x14ac:dyDescent="0.2">
      <c r="A26" s="39" t="s">
        <v>374</v>
      </c>
      <c r="B26" s="125" t="s">
        <v>508</v>
      </c>
      <c r="C26" s="199" t="s">
        <v>478</v>
      </c>
      <c r="D26" s="199" t="s">
        <v>479</v>
      </c>
      <c r="E26" s="184" t="s">
        <v>451</v>
      </c>
      <c r="F26" s="161" t="s">
        <v>452</v>
      </c>
      <c r="G26" s="194" t="s">
        <v>463</v>
      </c>
      <c r="H26" s="185" t="s">
        <v>463</v>
      </c>
      <c r="I26" s="185" t="s">
        <v>74</v>
      </c>
      <c r="J26" s="195" t="s">
        <v>73</v>
      </c>
      <c r="K26" s="18" t="s">
        <v>74</v>
      </c>
      <c r="L26" s="233" t="s">
        <v>76</v>
      </c>
      <c r="M26" s="200">
        <v>45687</v>
      </c>
      <c r="N26" s="200">
        <v>45687</v>
      </c>
      <c r="O26" s="183"/>
      <c r="P26" s="183"/>
      <c r="Q26" s="188">
        <v>0</v>
      </c>
      <c r="R26" s="188">
        <v>0</v>
      </c>
      <c r="S26" s="189">
        <f t="shared" si="1"/>
        <v>0</v>
      </c>
      <c r="T26" s="190">
        <v>0</v>
      </c>
      <c r="U26" s="188">
        <v>559.41</v>
      </c>
      <c r="V26" s="190">
        <v>1</v>
      </c>
      <c r="W26" s="188">
        <v>279.7</v>
      </c>
      <c r="X26" s="190">
        <f t="shared" si="2"/>
        <v>0.5</v>
      </c>
      <c r="Y26" s="189">
        <f t="shared" si="3"/>
        <v>279.7</v>
      </c>
      <c r="Z26" s="189">
        <v>279.7</v>
      </c>
      <c r="AA26" s="185" t="s">
        <v>453</v>
      </c>
      <c r="AB26" s="7"/>
      <c r="AC26" s="7"/>
    </row>
    <row r="27" spans="1:29" ht="14.25" x14ac:dyDescent="0.2">
      <c r="A27" s="39" t="s">
        <v>374</v>
      </c>
      <c r="B27" s="125" t="s">
        <v>508</v>
      </c>
      <c r="C27" s="199" t="s">
        <v>480</v>
      </c>
      <c r="D27" s="199" t="s">
        <v>481</v>
      </c>
      <c r="E27" s="184" t="s">
        <v>451</v>
      </c>
      <c r="F27" s="161" t="s">
        <v>452</v>
      </c>
      <c r="G27" s="194" t="s">
        <v>463</v>
      </c>
      <c r="H27" s="185" t="s">
        <v>463</v>
      </c>
      <c r="I27" s="185" t="s">
        <v>74</v>
      </c>
      <c r="J27" s="195" t="s">
        <v>73</v>
      </c>
      <c r="K27" s="18" t="s">
        <v>74</v>
      </c>
      <c r="L27" s="233" t="s">
        <v>76</v>
      </c>
      <c r="M27" s="200">
        <v>45687</v>
      </c>
      <c r="N27" s="200">
        <v>45687</v>
      </c>
      <c r="O27" s="183"/>
      <c r="P27" s="183"/>
      <c r="Q27" s="188">
        <v>0</v>
      </c>
      <c r="R27" s="188">
        <v>0</v>
      </c>
      <c r="S27" s="189">
        <f t="shared" si="1"/>
        <v>0</v>
      </c>
      <c r="T27" s="190">
        <v>0</v>
      </c>
      <c r="U27" s="188">
        <v>559.41</v>
      </c>
      <c r="V27" s="190">
        <v>1</v>
      </c>
      <c r="W27" s="188">
        <v>279.7</v>
      </c>
      <c r="X27" s="190">
        <f t="shared" si="2"/>
        <v>0.5</v>
      </c>
      <c r="Y27" s="189">
        <f t="shared" si="3"/>
        <v>279.7</v>
      </c>
      <c r="Z27" s="189">
        <v>279.7</v>
      </c>
      <c r="AA27" s="185" t="s">
        <v>453</v>
      </c>
      <c r="AB27" s="7"/>
      <c r="AC27" s="7"/>
    </row>
    <row r="28" spans="1:29" ht="28.5" x14ac:dyDescent="0.2">
      <c r="A28" s="39" t="s">
        <v>374</v>
      </c>
      <c r="B28" s="125" t="s">
        <v>508</v>
      </c>
      <c r="C28" s="199" t="s">
        <v>475</v>
      </c>
      <c r="D28" s="199" t="s">
        <v>476</v>
      </c>
      <c r="E28" s="184" t="s">
        <v>451</v>
      </c>
      <c r="F28" s="161" t="s">
        <v>452</v>
      </c>
      <c r="G28" s="194" t="s">
        <v>463</v>
      </c>
      <c r="H28" s="185" t="s">
        <v>463</v>
      </c>
      <c r="I28" s="185" t="s">
        <v>74</v>
      </c>
      <c r="J28" s="195" t="s">
        <v>73</v>
      </c>
      <c r="K28" s="18" t="s">
        <v>74</v>
      </c>
      <c r="L28" s="233" t="s">
        <v>477</v>
      </c>
      <c r="M28" s="200">
        <v>45686</v>
      </c>
      <c r="N28" s="200">
        <v>45686</v>
      </c>
      <c r="O28" s="183"/>
      <c r="P28" s="183"/>
      <c r="Q28" s="188">
        <v>0</v>
      </c>
      <c r="R28" s="188">
        <v>0</v>
      </c>
      <c r="S28" s="189">
        <f>'[1]2025 - FEV'!Q21+'[1]2025 - FEV'!R21</f>
        <v>0</v>
      </c>
      <c r="T28" s="190">
        <v>0</v>
      </c>
      <c r="U28" s="188">
        <v>559.41</v>
      </c>
      <c r="V28" s="190">
        <v>1</v>
      </c>
      <c r="W28" s="201">
        <v>279.7</v>
      </c>
      <c r="X28" s="202">
        <f t="shared" si="2"/>
        <v>0.5</v>
      </c>
      <c r="Y28" s="203">
        <f t="shared" si="3"/>
        <v>279.7</v>
      </c>
      <c r="Z28" s="189">
        <v>279.7</v>
      </c>
      <c r="AA28" s="185" t="s">
        <v>453</v>
      </c>
      <c r="AB28" s="7"/>
      <c r="AC28" s="7"/>
    </row>
    <row r="29" spans="1:29" ht="28.5" x14ac:dyDescent="0.2">
      <c r="A29" s="39" t="s">
        <v>374</v>
      </c>
      <c r="B29" s="125" t="s">
        <v>508</v>
      </c>
      <c r="C29" s="199" t="s">
        <v>482</v>
      </c>
      <c r="D29" s="199" t="s">
        <v>483</v>
      </c>
      <c r="E29" s="184" t="s">
        <v>451</v>
      </c>
      <c r="F29" s="161" t="s">
        <v>452</v>
      </c>
      <c r="G29" s="194" t="s">
        <v>463</v>
      </c>
      <c r="H29" s="185" t="s">
        <v>463</v>
      </c>
      <c r="I29" s="185" t="s">
        <v>74</v>
      </c>
      <c r="J29" s="195" t="s">
        <v>73</v>
      </c>
      <c r="K29" s="18" t="s">
        <v>74</v>
      </c>
      <c r="L29" s="233" t="s">
        <v>484</v>
      </c>
      <c r="M29" s="204" t="s">
        <v>485</v>
      </c>
      <c r="N29" s="200">
        <v>45672</v>
      </c>
      <c r="O29" s="183"/>
      <c r="P29" s="183"/>
      <c r="Q29" s="188">
        <v>0</v>
      </c>
      <c r="R29" s="188">
        <v>0</v>
      </c>
      <c r="S29" s="189">
        <f>'[1]2025 - FEV'!Q22+'[1]2025 - FEV'!R22</f>
        <v>0</v>
      </c>
      <c r="T29" s="190">
        <v>2</v>
      </c>
      <c r="U29" s="188">
        <v>559.41</v>
      </c>
      <c r="V29" s="205">
        <v>0</v>
      </c>
      <c r="W29" s="206">
        <v>279.7</v>
      </c>
      <c r="X29" s="207">
        <v>2</v>
      </c>
      <c r="Y29" s="208">
        <v>1118.82</v>
      </c>
      <c r="Z29" s="209">
        <v>1118.82</v>
      </c>
      <c r="AA29" s="185" t="s">
        <v>453</v>
      </c>
      <c r="AB29" s="7"/>
      <c r="AC29" s="7"/>
    </row>
    <row r="30" spans="1:29" ht="42.75" x14ac:dyDescent="0.2">
      <c r="A30" s="39" t="s">
        <v>374</v>
      </c>
      <c r="B30" s="125" t="s">
        <v>508</v>
      </c>
      <c r="C30" s="199" t="s">
        <v>482</v>
      </c>
      <c r="D30" s="199" t="s">
        <v>486</v>
      </c>
      <c r="E30" s="184" t="s">
        <v>451</v>
      </c>
      <c r="F30" s="161" t="s">
        <v>452</v>
      </c>
      <c r="G30" s="194" t="s">
        <v>463</v>
      </c>
      <c r="H30" s="185" t="s">
        <v>463</v>
      </c>
      <c r="I30" s="185" t="s">
        <v>74</v>
      </c>
      <c r="J30" s="195" t="s">
        <v>73</v>
      </c>
      <c r="K30" s="18" t="s">
        <v>74</v>
      </c>
      <c r="L30" s="233" t="s">
        <v>487</v>
      </c>
      <c r="M30" s="200">
        <v>45678</v>
      </c>
      <c r="N30" s="200">
        <v>45680</v>
      </c>
      <c r="O30" s="183"/>
      <c r="P30" s="183"/>
      <c r="Q30" s="188">
        <v>0</v>
      </c>
      <c r="R30" s="188">
        <v>0</v>
      </c>
      <c r="S30" s="189" t="e">
        <f>#REF!+#REF!</f>
        <v>#REF!</v>
      </c>
      <c r="T30" s="190">
        <v>2</v>
      </c>
      <c r="U30" s="188">
        <v>559.41</v>
      </c>
      <c r="V30" s="190">
        <v>1</v>
      </c>
      <c r="W30" s="188">
        <v>279.7</v>
      </c>
      <c r="X30" s="210">
        <v>2.5</v>
      </c>
      <c r="Y30" s="189">
        <v>1398.52</v>
      </c>
      <c r="Z30" s="189">
        <v>1398.52</v>
      </c>
      <c r="AA30" s="185" t="s">
        <v>453</v>
      </c>
      <c r="AB30" s="7"/>
      <c r="AC30" s="7"/>
    </row>
    <row r="31" spans="1:29" ht="28.5" x14ac:dyDescent="0.2">
      <c r="A31" s="39" t="s">
        <v>374</v>
      </c>
      <c r="B31" s="125" t="s">
        <v>508</v>
      </c>
      <c r="C31" s="199" t="s">
        <v>488</v>
      </c>
      <c r="D31" s="199" t="s">
        <v>489</v>
      </c>
      <c r="E31" s="184" t="s">
        <v>451</v>
      </c>
      <c r="F31" s="161" t="s">
        <v>452</v>
      </c>
      <c r="G31" s="194" t="s">
        <v>463</v>
      </c>
      <c r="H31" s="185" t="s">
        <v>463</v>
      </c>
      <c r="I31" s="185" t="s">
        <v>74</v>
      </c>
      <c r="J31" s="211" t="s">
        <v>73</v>
      </c>
      <c r="K31" s="212" t="s">
        <v>74</v>
      </c>
      <c r="L31" s="233" t="s">
        <v>490</v>
      </c>
      <c r="M31" s="200">
        <v>45677</v>
      </c>
      <c r="N31" s="200">
        <v>45679</v>
      </c>
      <c r="O31" s="183"/>
      <c r="P31" s="183"/>
      <c r="Q31" s="188">
        <v>0</v>
      </c>
      <c r="R31" s="188">
        <v>0</v>
      </c>
      <c r="S31" s="189">
        <f>Q33+R33</f>
        <v>0</v>
      </c>
      <c r="T31" s="190">
        <v>2</v>
      </c>
      <c r="U31" s="188">
        <v>559.41</v>
      </c>
      <c r="V31" s="190">
        <v>1</v>
      </c>
      <c r="W31" s="188">
        <v>279.7</v>
      </c>
      <c r="X31" s="210">
        <v>2.5</v>
      </c>
      <c r="Y31" s="189">
        <v>1398.52</v>
      </c>
      <c r="Z31" s="189">
        <v>1398.52</v>
      </c>
      <c r="AA31" s="185" t="s">
        <v>453</v>
      </c>
      <c r="AB31" s="7"/>
      <c r="AC31" s="7"/>
    </row>
    <row r="32" spans="1:29" ht="14.25" x14ac:dyDescent="0.2">
      <c r="A32" s="39" t="s">
        <v>374</v>
      </c>
      <c r="B32" s="125" t="s">
        <v>508</v>
      </c>
      <c r="C32" s="213" t="s">
        <v>459</v>
      </c>
      <c r="D32" s="199" t="s">
        <v>491</v>
      </c>
      <c r="E32" s="184" t="s">
        <v>451</v>
      </c>
      <c r="F32" s="161" t="s">
        <v>452</v>
      </c>
      <c r="G32" s="194" t="s">
        <v>463</v>
      </c>
      <c r="H32" s="185" t="s">
        <v>463</v>
      </c>
      <c r="I32" s="185" t="s">
        <v>74</v>
      </c>
      <c r="J32" s="211" t="s">
        <v>73</v>
      </c>
      <c r="K32" s="212" t="s">
        <v>74</v>
      </c>
      <c r="L32" s="233" t="s">
        <v>492</v>
      </c>
      <c r="M32" s="200">
        <v>45678</v>
      </c>
      <c r="N32" s="200">
        <v>45680</v>
      </c>
      <c r="O32" s="183"/>
      <c r="P32" s="183"/>
      <c r="Q32" s="188">
        <v>0</v>
      </c>
      <c r="R32" s="188">
        <v>0</v>
      </c>
      <c r="S32" s="189">
        <f>Q34+R34</f>
        <v>0</v>
      </c>
      <c r="T32" s="190">
        <v>2</v>
      </c>
      <c r="U32" s="188">
        <v>559.41</v>
      </c>
      <c r="V32" s="190">
        <v>1</v>
      </c>
      <c r="W32" s="188">
        <v>279.7</v>
      </c>
      <c r="X32" s="210">
        <v>2.5</v>
      </c>
      <c r="Y32" s="189">
        <v>1398.52</v>
      </c>
      <c r="Z32" s="189">
        <v>1398.52</v>
      </c>
      <c r="AA32" s="185" t="s">
        <v>453</v>
      </c>
      <c r="AB32" s="7"/>
      <c r="AC32" s="7"/>
    </row>
    <row r="33" spans="1:29" ht="28.5" x14ac:dyDescent="0.2">
      <c r="A33" s="39" t="s">
        <v>374</v>
      </c>
      <c r="B33" s="125" t="s">
        <v>508</v>
      </c>
      <c r="C33" s="199" t="s">
        <v>455</v>
      </c>
      <c r="D33" s="199" t="s">
        <v>493</v>
      </c>
      <c r="E33" s="184" t="s">
        <v>451</v>
      </c>
      <c r="F33" s="161" t="s">
        <v>452</v>
      </c>
      <c r="G33" s="194" t="s">
        <v>463</v>
      </c>
      <c r="H33" s="185" t="s">
        <v>463</v>
      </c>
      <c r="I33" s="185" t="s">
        <v>74</v>
      </c>
      <c r="J33" s="211" t="s">
        <v>73</v>
      </c>
      <c r="K33" s="185" t="s">
        <v>74</v>
      </c>
      <c r="L33" s="234" t="s">
        <v>494</v>
      </c>
      <c r="M33" s="200">
        <v>45678</v>
      </c>
      <c r="N33" s="200">
        <v>45680</v>
      </c>
      <c r="O33" s="214"/>
      <c r="P33" s="214"/>
      <c r="Q33" s="188">
        <v>0</v>
      </c>
      <c r="R33" s="188">
        <v>0</v>
      </c>
      <c r="S33" s="189">
        <f t="shared" ref="S33:S34" si="5">Q39+R39</f>
        <v>0</v>
      </c>
      <c r="T33" s="190">
        <v>2</v>
      </c>
      <c r="U33" s="188">
        <v>559.41</v>
      </c>
      <c r="V33" s="190">
        <v>1</v>
      </c>
      <c r="W33" s="188">
        <v>279.7</v>
      </c>
      <c r="X33" s="210">
        <v>2.5</v>
      </c>
      <c r="Y33" s="189">
        <v>1398.52</v>
      </c>
      <c r="Z33" s="189">
        <v>1398.52</v>
      </c>
      <c r="AA33" s="185" t="s">
        <v>453</v>
      </c>
      <c r="AB33" s="7"/>
      <c r="AC33" s="7"/>
    </row>
    <row r="34" spans="1:29" ht="14.25" x14ac:dyDescent="0.2">
      <c r="A34" s="39" t="s">
        <v>374</v>
      </c>
      <c r="B34" s="125" t="s">
        <v>508</v>
      </c>
      <c r="C34" s="213" t="s">
        <v>495</v>
      </c>
      <c r="D34" s="199" t="s">
        <v>496</v>
      </c>
      <c r="E34" s="184" t="s">
        <v>451</v>
      </c>
      <c r="F34" s="161" t="s">
        <v>452</v>
      </c>
      <c r="G34" s="194" t="s">
        <v>463</v>
      </c>
      <c r="H34" s="185" t="s">
        <v>463</v>
      </c>
      <c r="I34" s="185" t="s">
        <v>74</v>
      </c>
      <c r="J34" s="211" t="s">
        <v>73</v>
      </c>
      <c r="K34" s="212" t="s">
        <v>74</v>
      </c>
      <c r="L34" s="233" t="s">
        <v>492</v>
      </c>
      <c r="M34" s="200">
        <v>45678</v>
      </c>
      <c r="N34" s="200">
        <v>45680</v>
      </c>
      <c r="O34" s="214"/>
      <c r="P34" s="214"/>
      <c r="Q34" s="188">
        <v>0</v>
      </c>
      <c r="R34" s="188">
        <v>0</v>
      </c>
      <c r="S34" s="189">
        <f t="shared" si="5"/>
        <v>0</v>
      </c>
      <c r="T34" s="190">
        <v>2</v>
      </c>
      <c r="U34" s="188">
        <v>559.41</v>
      </c>
      <c r="V34" s="190">
        <v>1</v>
      </c>
      <c r="W34" s="188">
        <v>279.7</v>
      </c>
      <c r="X34" s="210">
        <v>2.5</v>
      </c>
      <c r="Y34" s="189">
        <v>1398.52</v>
      </c>
      <c r="Z34" s="189">
        <v>1398.52</v>
      </c>
      <c r="AA34" s="185" t="s">
        <v>453</v>
      </c>
      <c r="AB34" s="7"/>
      <c r="AC34" s="7"/>
    </row>
    <row r="35" spans="1:29" ht="28.5" x14ac:dyDescent="0.2">
      <c r="A35" s="39" t="s">
        <v>374</v>
      </c>
      <c r="B35" s="125" t="s">
        <v>508</v>
      </c>
      <c r="C35" s="199" t="s">
        <v>497</v>
      </c>
      <c r="D35" s="215" t="s">
        <v>498</v>
      </c>
      <c r="E35" s="184" t="s">
        <v>451</v>
      </c>
      <c r="F35" s="161" t="s">
        <v>452</v>
      </c>
      <c r="G35" s="194" t="s">
        <v>463</v>
      </c>
      <c r="H35" s="185" t="s">
        <v>463</v>
      </c>
      <c r="I35" s="185" t="s">
        <v>74</v>
      </c>
      <c r="J35" s="211" t="s">
        <v>73</v>
      </c>
      <c r="K35" s="212" t="s">
        <v>74</v>
      </c>
      <c r="L35" s="233" t="s">
        <v>490</v>
      </c>
      <c r="M35" s="200">
        <v>45677</v>
      </c>
      <c r="N35" s="200">
        <v>45679</v>
      </c>
      <c r="O35" s="183"/>
      <c r="P35" s="183"/>
      <c r="Q35" s="188">
        <v>0</v>
      </c>
      <c r="R35" s="188">
        <v>0</v>
      </c>
      <c r="S35" s="189">
        <f>Q37+R37</f>
        <v>0</v>
      </c>
      <c r="T35" s="190">
        <v>2</v>
      </c>
      <c r="U35" s="188">
        <v>559.41</v>
      </c>
      <c r="V35" s="190">
        <v>1</v>
      </c>
      <c r="W35" s="188">
        <v>279.7</v>
      </c>
      <c r="X35" s="210">
        <v>2.5</v>
      </c>
      <c r="Y35" s="189">
        <v>1398.52</v>
      </c>
      <c r="Z35" s="189">
        <v>1398.52</v>
      </c>
      <c r="AA35" s="185" t="s">
        <v>453</v>
      </c>
      <c r="AB35" s="7"/>
      <c r="AC35" s="7"/>
    </row>
    <row r="36" spans="1:29" ht="28.5" x14ac:dyDescent="0.2">
      <c r="A36" s="39" t="s">
        <v>374</v>
      </c>
      <c r="B36" s="125" t="s">
        <v>508</v>
      </c>
      <c r="C36" s="199" t="s">
        <v>499</v>
      </c>
      <c r="D36" s="215" t="s">
        <v>500</v>
      </c>
      <c r="E36" s="184" t="s">
        <v>451</v>
      </c>
      <c r="F36" s="161" t="s">
        <v>452</v>
      </c>
      <c r="G36" s="194" t="s">
        <v>463</v>
      </c>
      <c r="H36" s="185" t="s">
        <v>463</v>
      </c>
      <c r="I36" s="185" t="s">
        <v>74</v>
      </c>
      <c r="J36" s="211" t="s">
        <v>73</v>
      </c>
      <c r="K36" s="185" t="s">
        <v>74</v>
      </c>
      <c r="L36" s="234" t="s">
        <v>276</v>
      </c>
      <c r="M36" s="204">
        <v>45671</v>
      </c>
      <c r="N36" s="204">
        <v>45674</v>
      </c>
      <c r="O36" s="214"/>
      <c r="P36" s="214"/>
      <c r="Q36" s="188">
        <v>0</v>
      </c>
      <c r="R36" s="188">
        <v>0</v>
      </c>
      <c r="S36" s="189">
        <f>'[1]2025 - FEV'!Q22+'[1]2025 - FEV'!R22</f>
        <v>0</v>
      </c>
      <c r="T36" s="21">
        <v>3</v>
      </c>
      <c r="U36" s="188">
        <v>559.41</v>
      </c>
      <c r="V36" s="21">
        <v>1</v>
      </c>
      <c r="W36" s="188">
        <v>279.7</v>
      </c>
      <c r="X36" s="216">
        <v>3.5</v>
      </c>
      <c r="Y36" s="189">
        <v>1957.93</v>
      </c>
      <c r="Z36" s="189">
        <v>1957.93</v>
      </c>
      <c r="AA36" s="185" t="s">
        <v>453</v>
      </c>
      <c r="AB36" s="7"/>
      <c r="AC36" s="7"/>
    </row>
    <row r="37" spans="1:29" ht="28.5" x14ac:dyDescent="0.2">
      <c r="A37" s="39" t="s">
        <v>374</v>
      </c>
      <c r="B37" s="125" t="s">
        <v>508</v>
      </c>
      <c r="C37" s="199" t="s">
        <v>460</v>
      </c>
      <c r="D37" s="215" t="s">
        <v>501</v>
      </c>
      <c r="E37" s="184" t="s">
        <v>451</v>
      </c>
      <c r="F37" s="161" t="s">
        <v>452</v>
      </c>
      <c r="G37" s="194" t="s">
        <v>463</v>
      </c>
      <c r="H37" s="185" t="s">
        <v>463</v>
      </c>
      <c r="I37" s="185" t="s">
        <v>74</v>
      </c>
      <c r="J37" s="211" t="s">
        <v>73</v>
      </c>
      <c r="K37" s="212" t="s">
        <v>74</v>
      </c>
      <c r="L37" s="233" t="s">
        <v>276</v>
      </c>
      <c r="M37" s="204">
        <v>45671</v>
      </c>
      <c r="N37" s="204">
        <v>45673</v>
      </c>
      <c r="O37" s="214"/>
      <c r="P37" s="214"/>
      <c r="Q37" s="188">
        <v>0</v>
      </c>
      <c r="R37" s="188">
        <v>0</v>
      </c>
      <c r="S37" s="189" t="e">
        <f>#REF!+#REF!</f>
        <v>#REF!</v>
      </c>
      <c r="T37" s="21">
        <v>2</v>
      </c>
      <c r="U37" s="188">
        <v>559.41</v>
      </c>
      <c r="V37" s="21">
        <v>1</v>
      </c>
      <c r="W37" s="188">
        <v>279.7</v>
      </c>
      <c r="X37" s="216">
        <v>2.5</v>
      </c>
      <c r="Y37" s="189">
        <v>1398.52</v>
      </c>
      <c r="Z37" s="189">
        <v>1398.52</v>
      </c>
      <c r="AA37" s="185" t="s">
        <v>453</v>
      </c>
      <c r="AB37" s="7"/>
      <c r="AC37" s="7"/>
    </row>
    <row r="38" spans="1:29" ht="28.5" x14ac:dyDescent="0.2">
      <c r="A38" s="39" t="s">
        <v>374</v>
      </c>
      <c r="B38" s="125" t="s">
        <v>508</v>
      </c>
      <c r="C38" s="199" t="s">
        <v>502</v>
      </c>
      <c r="D38" s="215" t="s">
        <v>503</v>
      </c>
      <c r="E38" s="184" t="s">
        <v>451</v>
      </c>
      <c r="F38" s="161" t="s">
        <v>452</v>
      </c>
      <c r="G38" s="194" t="s">
        <v>463</v>
      </c>
      <c r="H38" s="185" t="s">
        <v>463</v>
      </c>
      <c r="I38" s="185" t="s">
        <v>74</v>
      </c>
      <c r="J38" s="211" t="s">
        <v>73</v>
      </c>
      <c r="K38" s="185" t="s">
        <v>74</v>
      </c>
      <c r="L38" s="234" t="s">
        <v>276</v>
      </c>
      <c r="M38" s="204">
        <v>45671</v>
      </c>
      <c r="N38" s="204">
        <v>45674</v>
      </c>
      <c r="O38" s="214"/>
      <c r="P38" s="214"/>
      <c r="Q38" s="188">
        <v>0</v>
      </c>
      <c r="R38" s="188">
        <v>0</v>
      </c>
      <c r="S38" s="189" t="e">
        <f>#REF!+#REF!</f>
        <v>#REF!</v>
      </c>
      <c r="T38" s="21">
        <v>3</v>
      </c>
      <c r="U38" s="188">
        <v>559.41</v>
      </c>
      <c r="V38" s="21">
        <v>1</v>
      </c>
      <c r="W38" s="188">
        <v>279.7</v>
      </c>
      <c r="X38" s="216">
        <v>3.5</v>
      </c>
      <c r="Y38" s="189">
        <v>1957.93</v>
      </c>
      <c r="Z38" s="189">
        <v>1957.93</v>
      </c>
      <c r="AA38" s="185" t="s">
        <v>453</v>
      </c>
      <c r="AB38" s="7"/>
      <c r="AC38" s="7"/>
    </row>
    <row r="39" spans="1:29" ht="28.5" x14ac:dyDescent="0.2">
      <c r="A39" s="39" t="s">
        <v>374</v>
      </c>
      <c r="B39" s="125" t="s">
        <v>508</v>
      </c>
      <c r="C39" s="199" t="s">
        <v>504</v>
      </c>
      <c r="D39" s="215" t="s">
        <v>505</v>
      </c>
      <c r="E39" s="218" t="s">
        <v>451</v>
      </c>
      <c r="F39" s="161" t="s">
        <v>452</v>
      </c>
      <c r="G39" s="219" t="s">
        <v>463</v>
      </c>
      <c r="H39" s="161" t="s">
        <v>463</v>
      </c>
      <c r="I39" s="161" t="s">
        <v>74</v>
      </c>
      <c r="J39" s="180" t="s">
        <v>73</v>
      </c>
      <c r="K39" s="220" t="s">
        <v>74</v>
      </c>
      <c r="L39" s="233" t="s">
        <v>276</v>
      </c>
      <c r="M39" s="204">
        <v>45671</v>
      </c>
      <c r="N39" s="204">
        <v>45673</v>
      </c>
      <c r="O39" s="214"/>
      <c r="P39" s="214"/>
      <c r="Q39" s="188">
        <v>0</v>
      </c>
      <c r="R39" s="188">
        <v>0</v>
      </c>
      <c r="S39" s="189" t="e">
        <f>#REF!+#REF!</f>
        <v>#REF!</v>
      </c>
      <c r="T39" s="21">
        <v>2</v>
      </c>
      <c r="U39" s="188">
        <v>559.41</v>
      </c>
      <c r="V39" s="21">
        <v>1</v>
      </c>
      <c r="W39" s="188">
        <v>279.7</v>
      </c>
      <c r="X39" s="216">
        <v>2.5</v>
      </c>
      <c r="Y39" s="189">
        <v>1398.52</v>
      </c>
      <c r="Z39" s="189">
        <v>1398.52</v>
      </c>
      <c r="AA39" s="161" t="s">
        <v>453</v>
      </c>
      <c r="AB39" s="7"/>
      <c r="AC39" s="7"/>
    </row>
    <row r="40" spans="1:29" ht="28.5" x14ac:dyDescent="0.2">
      <c r="A40" s="39" t="s">
        <v>374</v>
      </c>
      <c r="B40" s="125" t="s">
        <v>508</v>
      </c>
      <c r="C40" s="238" t="s">
        <v>506</v>
      </c>
      <c r="D40" s="221" t="s">
        <v>507</v>
      </c>
      <c r="E40" s="222" t="s">
        <v>451</v>
      </c>
      <c r="F40" s="223" t="s">
        <v>452</v>
      </c>
      <c r="G40" s="224" t="s">
        <v>463</v>
      </c>
      <c r="H40" s="225" t="s">
        <v>463</v>
      </c>
      <c r="I40" s="225" t="s">
        <v>74</v>
      </c>
      <c r="J40" s="226" t="s">
        <v>73</v>
      </c>
      <c r="K40" s="161" t="s">
        <v>74</v>
      </c>
      <c r="L40" s="233" t="s">
        <v>484</v>
      </c>
      <c r="M40" s="227">
        <v>45670</v>
      </c>
      <c r="N40" s="227">
        <v>45672</v>
      </c>
      <c r="O40" s="228"/>
      <c r="P40" s="229"/>
      <c r="Q40" s="229">
        <v>0</v>
      </c>
      <c r="R40" s="229">
        <v>0</v>
      </c>
      <c r="S40" s="230">
        <f>Q40+R40</f>
        <v>0</v>
      </c>
      <c r="T40" s="225">
        <v>2</v>
      </c>
      <c r="U40" s="188">
        <v>559.41</v>
      </c>
      <c r="V40" s="225">
        <v>0</v>
      </c>
      <c r="W40" s="188">
        <v>279.7</v>
      </c>
      <c r="X40" s="231">
        <v>2</v>
      </c>
      <c r="Y40" s="230">
        <v>1118.82</v>
      </c>
      <c r="Z40" s="230">
        <v>1118.82</v>
      </c>
      <c r="AA40" s="161" t="s">
        <v>453</v>
      </c>
      <c r="AB40" s="7"/>
      <c r="AC40" s="7"/>
    </row>
    <row r="41" spans="1:29" ht="57" x14ac:dyDescent="0.2">
      <c r="A41" s="39" t="s">
        <v>374</v>
      </c>
      <c r="B41" s="125" t="s">
        <v>170</v>
      </c>
      <c r="C41" s="21" t="s">
        <v>141</v>
      </c>
      <c r="D41" s="125">
        <v>1878387</v>
      </c>
      <c r="E41" s="125" t="s">
        <v>97</v>
      </c>
      <c r="F41" s="125" t="s">
        <v>348</v>
      </c>
      <c r="G41" s="126" t="s">
        <v>138</v>
      </c>
      <c r="H41" s="125" t="s">
        <v>139</v>
      </c>
      <c r="I41" s="125" t="s">
        <v>74</v>
      </c>
      <c r="J41" s="127" t="s">
        <v>73</v>
      </c>
      <c r="K41" s="125" t="s">
        <v>74</v>
      </c>
      <c r="L41" s="128" t="s">
        <v>134</v>
      </c>
      <c r="M41" s="129"/>
      <c r="N41" s="129"/>
      <c r="O41" s="129"/>
      <c r="P41" s="130"/>
      <c r="Q41" s="130">
        <v>0</v>
      </c>
      <c r="R41" s="130">
        <v>0</v>
      </c>
      <c r="S41" s="131">
        <v>0</v>
      </c>
      <c r="T41" s="132">
        <v>0</v>
      </c>
      <c r="U41" s="133">
        <v>0</v>
      </c>
      <c r="V41" s="132">
        <v>10</v>
      </c>
      <c r="W41" s="133">
        <v>279.7</v>
      </c>
      <c r="X41" s="134">
        <f t="shared" ref="X41:X76" si="6">(V41*W41)</f>
        <v>2797</v>
      </c>
      <c r="Y41" s="131">
        <f t="shared" ref="Y41:Y76" si="7">(T41*U41)+(V41*W41)</f>
        <v>2797</v>
      </c>
      <c r="Z41" s="131">
        <f>S41+Y41</f>
        <v>2797</v>
      </c>
      <c r="AA41" s="135" t="s">
        <v>349</v>
      </c>
      <c r="AB41" s="7"/>
      <c r="AC41" s="7"/>
    </row>
    <row r="42" spans="1:29" ht="57" x14ac:dyDescent="0.2">
      <c r="A42" s="39" t="s">
        <v>374</v>
      </c>
      <c r="B42" s="125" t="s">
        <v>170</v>
      </c>
      <c r="C42" s="21" t="s">
        <v>171</v>
      </c>
      <c r="D42" s="125">
        <v>1513435</v>
      </c>
      <c r="E42" s="125" t="s">
        <v>97</v>
      </c>
      <c r="F42" s="125" t="s">
        <v>348</v>
      </c>
      <c r="G42" s="126" t="s">
        <v>138</v>
      </c>
      <c r="H42" s="125" t="s">
        <v>139</v>
      </c>
      <c r="I42" s="125" t="s">
        <v>74</v>
      </c>
      <c r="J42" s="127" t="s">
        <v>73</v>
      </c>
      <c r="K42" s="125" t="s">
        <v>74</v>
      </c>
      <c r="L42" s="128" t="s">
        <v>134</v>
      </c>
      <c r="M42" s="129"/>
      <c r="N42" s="129"/>
      <c r="O42" s="129"/>
      <c r="P42" s="130"/>
      <c r="Q42" s="130">
        <v>0</v>
      </c>
      <c r="R42" s="130">
        <v>0</v>
      </c>
      <c r="S42" s="131">
        <v>0</v>
      </c>
      <c r="T42" s="132">
        <v>0</v>
      </c>
      <c r="U42" s="133">
        <v>0</v>
      </c>
      <c r="V42" s="132">
        <v>9</v>
      </c>
      <c r="W42" s="133">
        <v>279.7</v>
      </c>
      <c r="X42" s="134">
        <f t="shared" si="6"/>
        <v>2517.2999999999997</v>
      </c>
      <c r="Y42" s="131">
        <f t="shared" si="7"/>
        <v>2517.2999999999997</v>
      </c>
      <c r="Z42" s="131">
        <f t="shared" ref="Z42:Z76" si="8">S42+Y42</f>
        <v>2517.2999999999997</v>
      </c>
      <c r="AA42" s="135" t="s">
        <v>349</v>
      </c>
      <c r="AB42" s="7"/>
      <c r="AC42" s="7"/>
    </row>
    <row r="43" spans="1:29" ht="57" x14ac:dyDescent="0.2">
      <c r="A43" s="39" t="s">
        <v>374</v>
      </c>
      <c r="B43" s="125" t="s">
        <v>170</v>
      </c>
      <c r="C43" s="21" t="s">
        <v>143</v>
      </c>
      <c r="D43" s="125">
        <v>1878395</v>
      </c>
      <c r="E43" s="125" t="s">
        <v>97</v>
      </c>
      <c r="F43" s="125" t="s">
        <v>348</v>
      </c>
      <c r="G43" s="126" t="s">
        <v>138</v>
      </c>
      <c r="H43" s="125" t="s">
        <v>139</v>
      </c>
      <c r="I43" s="125" t="s">
        <v>74</v>
      </c>
      <c r="J43" s="127" t="s">
        <v>73</v>
      </c>
      <c r="K43" s="125" t="s">
        <v>74</v>
      </c>
      <c r="L43" s="128" t="s">
        <v>134</v>
      </c>
      <c r="M43" s="129"/>
      <c r="N43" s="129"/>
      <c r="O43" s="129"/>
      <c r="P43" s="130"/>
      <c r="Q43" s="130">
        <v>0</v>
      </c>
      <c r="R43" s="130">
        <v>0</v>
      </c>
      <c r="S43" s="131">
        <v>0</v>
      </c>
      <c r="T43" s="132">
        <v>0</v>
      </c>
      <c r="U43" s="133">
        <v>0</v>
      </c>
      <c r="V43" s="132">
        <v>9</v>
      </c>
      <c r="W43" s="133">
        <v>279.7</v>
      </c>
      <c r="X43" s="134">
        <f t="shared" si="6"/>
        <v>2517.2999999999997</v>
      </c>
      <c r="Y43" s="131">
        <f t="shared" si="7"/>
        <v>2517.2999999999997</v>
      </c>
      <c r="Z43" s="131">
        <f t="shared" si="8"/>
        <v>2517.2999999999997</v>
      </c>
      <c r="AA43" s="135" t="s">
        <v>349</v>
      </c>
      <c r="AB43" s="7"/>
      <c r="AC43" s="7"/>
    </row>
    <row r="44" spans="1:29" ht="57" x14ac:dyDescent="0.2">
      <c r="A44" s="39" t="s">
        <v>374</v>
      </c>
      <c r="B44" s="125" t="s">
        <v>170</v>
      </c>
      <c r="C44" s="21" t="s">
        <v>144</v>
      </c>
      <c r="D44" s="125">
        <v>1879081</v>
      </c>
      <c r="E44" s="125" t="s">
        <v>97</v>
      </c>
      <c r="F44" s="125" t="s">
        <v>348</v>
      </c>
      <c r="G44" s="126" t="s">
        <v>138</v>
      </c>
      <c r="H44" s="125" t="s">
        <v>139</v>
      </c>
      <c r="I44" s="125" t="s">
        <v>74</v>
      </c>
      <c r="J44" s="127" t="s">
        <v>73</v>
      </c>
      <c r="K44" s="125" t="s">
        <v>74</v>
      </c>
      <c r="L44" s="128" t="s">
        <v>134</v>
      </c>
      <c r="M44" s="129"/>
      <c r="N44" s="129"/>
      <c r="O44" s="129"/>
      <c r="P44" s="130"/>
      <c r="Q44" s="130">
        <v>0</v>
      </c>
      <c r="R44" s="130">
        <v>0</v>
      </c>
      <c r="S44" s="131">
        <v>0</v>
      </c>
      <c r="T44" s="132">
        <v>0</v>
      </c>
      <c r="U44" s="133">
        <v>0</v>
      </c>
      <c r="V44" s="132">
        <v>7</v>
      </c>
      <c r="W44" s="133">
        <v>279.7</v>
      </c>
      <c r="X44" s="134">
        <f t="shared" si="6"/>
        <v>1957.8999999999999</v>
      </c>
      <c r="Y44" s="131">
        <f t="shared" si="7"/>
        <v>1957.8999999999999</v>
      </c>
      <c r="Z44" s="131">
        <f t="shared" si="8"/>
        <v>1957.8999999999999</v>
      </c>
      <c r="AA44" s="135" t="s">
        <v>349</v>
      </c>
      <c r="AB44" s="7"/>
      <c r="AC44" s="7"/>
    </row>
    <row r="45" spans="1:29" ht="57" x14ac:dyDescent="0.2">
      <c r="A45" s="63" t="s">
        <v>75</v>
      </c>
      <c r="B45" s="125" t="s">
        <v>170</v>
      </c>
      <c r="C45" s="21" t="s">
        <v>145</v>
      </c>
      <c r="D45" s="125">
        <v>1878662</v>
      </c>
      <c r="E45" s="125" t="s">
        <v>97</v>
      </c>
      <c r="F45" s="125" t="s">
        <v>348</v>
      </c>
      <c r="G45" s="126" t="s">
        <v>138</v>
      </c>
      <c r="H45" s="125" t="s">
        <v>139</v>
      </c>
      <c r="I45" s="125" t="s">
        <v>74</v>
      </c>
      <c r="J45" s="127" t="s">
        <v>73</v>
      </c>
      <c r="K45" s="125" t="s">
        <v>74</v>
      </c>
      <c r="L45" s="128" t="s">
        <v>134</v>
      </c>
      <c r="M45" s="129"/>
      <c r="N45" s="129"/>
      <c r="O45" s="129"/>
      <c r="P45" s="130"/>
      <c r="Q45" s="130">
        <v>0</v>
      </c>
      <c r="R45" s="130">
        <v>0</v>
      </c>
      <c r="S45" s="131">
        <v>0</v>
      </c>
      <c r="T45" s="132">
        <v>0</v>
      </c>
      <c r="U45" s="133">
        <v>0</v>
      </c>
      <c r="V45" s="132">
        <v>8</v>
      </c>
      <c r="W45" s="133">
        <v>279.7</v>
      </c>
      <c r="X45" s="134">
        <f t="shared" si="6"/>
        <v>2237.6</v>
      </c>
      <c r="Y45" s="131">
        <f t="shared" si="7"/>
        <v>2237.6</v>
      </c>
      <c r="Z45" s="131">
        <f t="shared" si="8"/>
        <v>2237.6</v>
      </c>
      <c r="AA45" s="135" t="s">
        <v>349</v>
      </c>
      <c r="AB45" s="7"/>
      <c r="AC45" s="7"/>
    </row>
    <row r="46" spans="1:29" ht="57" x14ac:dyDescent="0.2">
      <c r="A46" s="63" t="s">
        <v>75</v>
      </c>
      <c r="B46" s="125" t="s">
        <v>170</v>
      </c>
      <c r="C46" s="21" t="s">
        <v>146</v>
      </c>
      <c r="D46" s="125">
        <v>1802526</v>
      </c>
      <c r="E46" s="125" t="s">
        <v>137</v>
      </c>
      <c r="F46" s="125" t="s">
        <v>348</v>
      </c>
      <c r="G46" s="126" t="s">
        <v>138</v>
      </c>
      <c r="H46" s="125" t="s">
        <v>139</v>
      </c>
      <c r="I46" s="125" t="s">
        <v>74</v>
      </c>
      <c r="J46" s="127" t="s">
        <v>73</v>
      </c>
      <c r="K46" s="125" t="s">
        <v>74</v>
      </c>
      <c r="L46" s="128" t="s">
        <v>134</v>
      </c>
      <c r="M46" s="129"/>
      <c r="N46" s="129"/>
      <c r="O46" s="129"/>
      <c r="P46" s="130"/>
      <c r="Q46" s="130">
        <v>0</v>
      </c>
      <c r="R46" s="130">
        <v>0</v>
      </c>
      <c r="S46" s="131">
        <v>0</v>
      </c>
      <c r="T46" s="132">
        <v>0</v>
      </c>
      <c r="U46" s="133">
        <v>0</v>
      </c>
      <c r="V46" s="132">
        <v>6</v>
      </c>
      <c r="W46" s="133">
        <v>279.7</v>
      </c>
      <c r="X46" s="134">
        <f t="shared" si="6"/>
        <v>1678.1999999999998</v>
      </c>
      <c r="Y46" s="131">
        <f t="shared" si="7"/>
        <v>1678.1999999999998</v>
      </c>
      <c r="Z46" s="131">
        <f t="shared" si="8"/>
        <v>1678.1999999999998</v>
      </c>
      <c r="AA46" s="135" t="s">
        <v>349</v>
      </c>
      <c r="AB46" s="7"/>
      <c r="AC46" s="7"/>
    </row>
    <row r="47" spans="1:29" ht="57" x14ac:dyDescent="0.2">
      <c r="A47" s="63" t="s">
        <v>75</v>
      </c>
      <c r="B47" s="125" t="s">
        <v>170</v>
      </c>
      <c r="C47" s="21" t="s">
        <v>147</v>
      </c>
      <c r="D47" s="127">
        <v>1780522</v>
      </c>
      <c r="E47" s="127" t="s">
        <v>97</v>
      </c>
      <c r="F47" s="125" t="s">
        <v>348</v>
      </c>
      <c r="G47" s="126" t="s">
        <v>138</v>
      </c>
      <c r="H47" s="127" t="s">
        <v>139</v>
      </c>
      <c r="I47" s="127" t="s">
        <v>74</v>
      </c>
      <c r="J47" s="127" t="s">
        <v>73</v>
      </c>
      <c r="K47" s="127" t="s">
        <v>74</v>
      </c>
      <c r="L47" s="128" t="s">
        <v>134</v>
      </c>
      <c r="M47" s="136"/>
      <c r="N47" s="136"/>
      <c r="O47" s="136"/>
      <c r="P47" s="137"/>
      <c r="Q47" s="137">
        <v>0</v>
      </c>
      <c r="R47" s="137">
        <v>0</v>
      </c>
      <c r="S47" s="138">
        <v>0</v>
      </c>
      <c r="T47" s="132">
        <v>0</v>
      </c>
      <c r="U47" s="133">
        <v>0</v>
      </c>
      <c r="V47" s="132">
        <v>6</v>
      </c>
      <c r="W47" s="133">
        <v>279.7</v>
      </c>
      <c r="X47" s="134">
        <f t="shared" si="6"/>
        <v>1678.1999999999998</v>
      </c>
      <c r="Y47" s="131">
        <f t="shared" si="7"/>
        <v>1678.1999999999998</v>
      </c>
      <c r="Z47" s="131">
        <f t="shared" si="8"/>
        <v>1678.1999999999998</v>
      </c>
      <c r="AA47" s="135" t="s">
        <v>349</v>
      </c>
      <c r="AB47" s="7"/>
      <c r="AC47" s="7"/>
    </row>
    <row r="48" spans="1:29" ht="57" x14ac:dyDescent="0.2">
      <c r="A48" s="63" t="s">
        <v>75</v>
      </c>
      <c r="B48" s="125" t="s">
        <v>170</v>
      </c>
      <c r="C48" s="21" t="s">
        <v>350</v>
      </c>
      <c r="D48" s="127">
        <v>1879685</v>
      </c>
      <c r="E48" s="127" t="s">
        <v>97</v>
      </c>
      <c r="F48" s="125" t="s">
        <v>348</v>
      </c>
      <c r="G48" s="126" t="s">
        <v>138</v>
      </c>
      <c r="H48" s="125" t="s">
        <v>139</v>
      </c>
      <c r="I48" s="125" t="s">
        <v>74</v>
      </c>
      <c r="J48" s="127" t="s">
        <v>73</v>
      </c>
      <c r="K48" s="125" t="s">
        <v>74</v>
      </c>
      <c r="L48" s="128" t="s">
        <v>134</v>
      </c>
      <c r="M48" s="129"/>
      <c r="N48" s="129"/>
      <c r="O48" s="129"/>
      <c r="P48" s="130"/>
      <c r="Q48" s="130">
        <v>0</v>
      </c>
      <c r="R48" s="130">
        <v>0</v>
      </c>
      <c r="S48" s="138">
        <v>0</v>
      </c>
      <c r="T48" s="132">
        <v>0</v>
      </c>
      <c r="U48" s="133">
        <v>0</v>
      </c>
      <c r="V48" s="132">
        <v>7</v>
      </c>
      <c r="W48" s="133">
        <v>279.7</v>
      </c>
      <c r="X48" s="134">
        <f t="shared" si="6"/>
        <v>1957.8999999999999</v>
      </c>
      <c r="Y48" s="131">
        <f t="shared" si="7"/>
        <v>1957.8999999999999</v>
      </c>
      <c r="Z48" s="131">
        <f t="shared" si="8"/>
        <v>1957.8999999999999</v>
      </c>
      <c r="AA48" s="135" t="s">
        <v>349</v>
      </c>
      <c r="AB48" s="7"/>
      <c r="AC48" s="7"/>
    </row>
    <row r="49" spans="1:29" ht="57" x14ac:dyDescent="0.2">
      <c r="A49" s="63" t="s">
        <v>75</v>
      </c>
      <c r="B49" s="125" t="s">
        <v>170</v>
      </c>
      <c r="C49" s="21" t="s">
        <v>351</v>
      </c>
      <c r="D49" s="127">
        <v>1879685</v>
      </c>
      <c r="E49" s="127" t="s">
        <v>97</v>
      </c>
      <c r="F49" s="125" t="s">
        <v>348</v>
      </c>
      <c r="G49" s="126" t="s">
        <v>138</v>
      </c>
      <c r="H49" s="125" t="s">
        <v>139</v>
      </c>
      <c r="I49" s="125" t="s">
        <v>74</v>
      </c>
      <c r="J49" s="127" t="s">
        <v>73</v>
      </c>
      <c r="K49" s="125" t="s">
        <v>74</v>
      </c>
      <c r="L49" s="128" t="s">
        <v>134</v>
      </c>
      <c r="M49" s="129"/>
      <c r="N49" s="129"/>
      <c r="O49" s="129"/>
      <c r="P49" s="130"/>
      <c r="Q49" s="130">
        <v>0</v>
      </c>
      <c r="R49" s="130">
        <v>0</v>
      </c>
      <c r="S49" s="138">
        <v>0</v>
      </c>
      <c r="T49" s="132">
        <v>0</v>
      </c>
      <c r="U49" s="133">
        <v>0</v>
      </c>
      <c r="V49" s="132">
        <v>7</v>
      </c>
      <c r="W49" s="133">
        <v>279.7</v>
      </c>
      <c r="X49" s="134">
        <f t="shared" si="6"/>
        <v>1957.8999999999999</v>
      </c>
      <c r="Y49" s="131">
        <f t="shared" si="7"/>
        <v>1957.8999999999999</v>
      </c>
      <c r="Z49" s="131">
        <f t="shared" si="8"/>
        <v>1957.8999999999999</v>
      </c>
      <c r="AA49" s="135" t="s">
        <v>349</v>
      </c>
      <c r="AB49" s="7"/>
      <c r="AC49" s="7"/>
    </row>
    <row r="50" spans="1:29" ht="57" x14ac:dyDescent="0.2">
      <c r="A50" s="63" t="s">
        <v>75</v>
      </c>
      <c r="B50" s="125" t="s">
        <v>170</v>
      </c>
      <c r="C50" s="21" t="s">
        <v>352</v>
      </c>
      <c r="D50" s="127">
        <v>1896796</v>
      </c>
      <c r="E50" s="127" t="s">
        <v>97</v>
      </c>
      <c r="F50" s="125" t="s">
        <v>348</v>
      </c>
      <c r="G50" s="126" t="s">
        <v>138</v>
      </c>
      <c r="H50" s="125" t="s">
        <v>139</v>
      </c>
      <c r="I50" s="125" t="s">
        <v>74</v>
      </c>
      <c r="J50" s="127" t="s">
        <v>73</v>
      </c>
      <c r="K50" s="125" t="s">
        <v>74</v>
      </c>
      <c r="L50" s="128" t="s">
        <v>134</v>
      </c>
      <c r="M50" s="129"/>
      <c r="N50" s="129"/>
      <c r="O50" s="129"/>
      <c r="P50" s="130"/>
      <c r="Q50" s="130">
        <v>0</v>
      </c>
      <c r="R50" s="130">
        <v>0</v>
      </c>
      <c r="S50" s="138">
        <v>0</v>
      </c>
      <c r="T50" s="132">
        <v>0</v>
      </c>
      <c r="U50" s="133">
        <v>0</v>
      </c>
      <c r="V50" s="132">
        <v>7</v>
      </c>
      <c r="W50" s="133">
        <v>279.7</v>
      </c>
      <c r="X50" s="134">
        <f t="shared" si="6"/>
        <v>1957.8999999999999</v>
      </c>
      <c r="Y50" s="131">
        <f t="shared" si="7"/>
        <v>1957.8999999999999</v>
      </c>
      <c r="Z50" s="131">
        <f t="shared" si="8"/>
        <v>1957.8999999999999</v>
      </c>
      <c r="AA50" s="135" t="s">
        <v>349</v>
      </c>
      <c r="AB50" s="7"/>
      <c r="AC50" s="7"/>
    </row>
    <row r="51" spans="1:29" ht="57" x14ac:dyDescent="0.2">
      <c r="A51" s="63" t="s">
        <v>75</v>
      </c>
      <c r="B51" s="125" t="s">
        <v>170</v>
      </c>
      <c r="C51" s="21" t="s">
        <v>167</v>
      </c>
      <c r="D51" s="127">
        <v>1582500</v>
      </c>
      <c r="E51" s="127" t="s">
        <v>97</v>
      </c>
      <c r="F51" s="125" t="s">
        <v>348</v>
      </c>
      <c r="G51" s="126" t="s">
        <v>138</v>
      </c>
      <c r="H51" s="125" t="s">
        <v>139</v>
      </c>
      <c r="I51" s="125" t="s">
        <v>74</v>
      </c>
      <c r="J51" s="127" t="s">
        <v>73</v>
      </c>
      <c r="K51" s="125" t="s">
        <v>74</v>
      </c>
      <c r="L51" s="128" t="s">
        <v>134</v>
      </c>
      <c r="M51" s="129"/>
      <c r="N51" s="129"/>
      <c r="O51" s="129"/>
      <c r="P51" s="130"/>
      <c r="Q51" s="130">
        <v>0</v>
      </c>
      <c r="R51" s="130">
        <v>0</v>
      </c>
      <c r="S51" s="138">
        <v>0</v>
      </c>
      <c r="T51" s="132">
        <v>0</v>
      </c>
      <c r="U51" s="133">
        <v>0</v>
      </c>
      <c r="V51" s="132">
        <v>8</v>
      </c>
      <c r="W51" s="133">
        <v>279.7</v>
      </c>
      <c r="X51" s="134">
        <f t="shared" si="6"/>
        <v>2237.6</v>
      </c>
      <c r="Y51" s="131">
        <f t="shared" si="7"/>
        <v>2237.6</v>
      </c>
      <c r="Z51" s="131">
        <f t="shared" si="8"/>
        <v>2237.6</v>
      </c>
      <c r="AA51" s="135" t="s">
        <v>349</v>
      </c>
      <c r="AB51" s="7"/>
      <c r="AC51" s="7"/>
    </row>
    <row r="52" spans="1:29" ht="57" x14ac:dyDescent="0.2">
      <c r="A52" s="63" t="s">
        <v>75</v>
      </c>
      <c r="B52" s="125" t="s">
        <v>170</v>
      </c>
      <c r="C52" s="21" t="s">
        <v>142</v>
      </c>
      <c r="D52" s="127">
        <v>1848968</v>
      </c>
      <c r="E52" s="127" t="s">
        <v>97</v>
      </c>
      <c r="F52" s="125" t="s">
        <v>348</v>
      </c>
      <c r="G52" s="126" t="s">
        <v>138</v>
      </c>
      <c r="H52" s="125" t="s">
        <v>139</v>
      </c>
      <c r="I52" s="125" t="s">
        <v>74</v>
      </c>
      <c r="J52" s="127" t="s">
        <v>73</v>
      </c>
      <c r="K52" s="125" t="s">
        <v>74</v>
      </c>
      <c r="L52" s="128" t="s">
        <v>134</v>
      </c>
      <c r="M52" s="129"/>
      <c r="N52" s="129"/>
      <c r="O52" s="129"/>
      <c r="P52" s="130"/>
      <c r="Q52" s="130">
        <v>0</v>
      </c>
      <c r="R52" s="130">
        <v>0</v>
      </c>
      <c r="S52" s="138">
        <v>0</v>
      </c>
      <c r="T52" s="132">
        <v>0</v>
      </c>
      <c r="U52" s="133">
        <v>0</v>
      </c>
      <c r="V52" s="132">
        <v>7</v>
      </c>
      <c r="W52" s="133">
        <v>279.7</v>
      </c>
      <c r="X52" s="134">
        <f t="shared" si="6"/>
        <v>1957.8999999999999</v>
      </c>
      <c r="Y52" s="131">
        <f t="shared" si="7"/>
        <v>1957.8999999999999</v>
      </c>
      <c r="Z52" s="131">
        <f t="shared" si="8"/>
        <v>1957.8999999999999</v>
      </c>
      <c r="AA52" s="135" t="s">
        <v>349</v>
      </c>
      <c r="AB52" s="7"/>
      <c r="AC52" s="7"/>
    </row>
    <row r="53" spans="1:29" ht="57" x14ac:dyDescent="0.2">
      <c r="A53" s="63" t="s">
        <v>75</v>
      </c>
      <c r="B53" s="125" t="s">
        <v>170</v>
      </c>
      <c r="C53" s="21" t="s">
        <v>135</v>
      </c>
      <c r="D53" s="125" t="s">
        <v>136</v>
      </c>
      <c r="E53" s="125" t="s">
        <v>137</v>
      </c>
      <c r="F53" s="125" t="s">
        <v>348</v>
      </c>
      <c r="G53" s="126" t="s">
        <v>138</v>
      </c>
      <c r="H53" s="125" t="s">
        <v>139</v>
      </c>
      <c r="I53" s="125" t="s">
        <v>74</v>
      </c>
      <c r="J53" s="127" t="s">
        <v>73</v>
      </c>
      <c r="K53" s="125" t="s">
        <v>74</v>
      </c>
      <c r="L53" s="128" t="s">
        <v>140</v>
      </c>
      <c r="M53" s="129"/>
      <c r="N53" s="129"/>
      <c r="O53" s="129"/>
      <c r="P53" s="130"/>
      <c r="Q53" s="130">
        <v>0</v>
      </c>
      <c r="R53" s="130">
        <v>0</v>
      </c>
      <c r="S53" s="139">
        <f t="shared" ref="S53" si="9">Q53+R53</f>
        <v>0</v>
      </c>
      <c r="T53" s="125">
        <v>0</v>
      </c>
      <c r="U53" s="130">
        <v>0</v>
      </c>
      <c r="V53" s="125">
        <v>8</v>
      </c>
      <c r="W53" s="133">
        <v>279.7</v>
      </c>
      <c r="X53" s="134">
        <f t="shared" si="6"/>
        <v>2237.6</v>
      </c>
      <c r="Y53" s="139">
        <f t="shared" si="7"/>
        <v>2237.6</v>
      </c>
      <c r="Z53" s="131">
        <f t="shared" si="8"/>
        <v>2237.6</v>
      </c>
      <c r="AA53" s="140" t="s">
        <v>349</v>
      </c>
      <c r="AB53" s="7"/>
      <c r="AC53" s="7"/>
    </row>
    <row r="54" spans="1:29" ht="57" x14ac:dyDescent="0.2">
      <c r="A54" s="63" t="s">
        <v>75</v>
      </c>
      <c r="B54" s="125" t="s">
        <v>170</v>
      </c>
      <c r="C54" s="21" t="s">
        <v>150</v>
      </c>
      <c r="D54" s="127">
        <v>1878760</v>
      </c>
      <c r="E54" s="127" t="s">
        <v>97</v>
      </c>
      <c r="F54" s="125" t="s">
        <v>348</v>
      </c>
      <c r="G54" s="126" t="s">
        <v>138</v>
      </c>
      <c r="H54" s="127" t="s">
        <v>139</v>
      </c>
      <c r="I54" s="127" t="s">
        <v>74</v>
      </c>
      <c r="J54" s="127" t="s">
        <v>73</v>
      </c>
      <c r="K54" s="127" t="s">
        <v>74</v>
      </c>
      <c r="L54" s="141" t="s">
        <v>77</v>
      </c>
      <c r="M54" s="136"/>
      <c r="N54" s="136"/>
      <c r="O54" s="136"/>
      <c r="P54" s="137"/>
      <c r="Q54" s="137">
        <v>0</v>
      </c>
      <c r="R54" s="137">
        <v>0</v>
      </c>
      <c r="S54" s="138">
        <v>0</v>
      </c>
      <c r="T54" s="125">
        <v>0</v>
      </c>
      <c r="U54" s="133">
        <v>0</v>
      </c>
      <c r="V54" s="132">
        <v>10</v>
      </c>
      <c r="W54" s="133">
        <v>279.7</v>
      </c>
      <c r="X54" s="134">
        <f t="shared" si="6"/>
        <v>2797</v>
      </c>
      <c r="Y54" s="131">
        <f t="shared" si="7"/>
        <v>2797</v>
      </c>
      <c r="Z54" s="131">
        <f t="shared" si="8"/>
        <v>2797</v>
      </c>
      <c r="AA54" s="135" t="s">
        <v>349</v>
      </c>
      <c r="AB54" s="7"/>
      <c r="AC54" s="7"/>
    </row>
    <row r="55" spans="1:29" ht="57" x14ac:dyDescent="0.2">
      <c r="A55" s="63" t="s">
        <v>75</v>
      </c>
      <c r="B55" s="125" t="s">
        <v>170</v>
      </c>
      <c r="C55" s="21" t="s">
        <v>151</v>
      </c>
      <c r="D55" s="127">
        <v>3400794</v>
      </c>
      <c r="E55" s="127" t="s">
        <v>97</v>
      </c>
      <c r="F55" s="125" t="s">
        <v>348</v>
      </c>
      <c r="G55" s="126" t="s">
        <v>138</v>
      </c>
      <c r="H55" s="127" t="s">
        <v>139</v>
      </c>
      <c r="I55" s="127" t="s">
        <v>74</v>
      </c>
      <c r="J55" s="127" t="s">
        <v>73</v>
      </c>
      <c r="K55" s="127" t="s">
        <v>74</v>
      </c>
      <c r="L55" s="141" t="s">
        <v>77</v>
      </c>
      <c r="M55" s="136"/>
      <c r="N55" s="136"/>
      <c r="O55" s="136"/>
      <c r="P55" s="137"/>
      <c r="Q55" s="137">
        <v>0</v>
      </c>
      <c r="R55" s="137">
        <v>0</v>
      </c>
      <c r="S55" s="138">
        <v>0</v>
      </c>
      <c r="T55" s="125">
        <v>0</v>
      </c>
      <c r="U55" s="133">
        <v>0</v>
      </c>
      <c r="V55" s="132">
        <v>10</v>
      </c>
      <c r="W55" s="133">
        <v>279.7</v>
      </c>
      <c r="X55" s="134">
        <f t="shared" si="6"/>
        <v>2797</v>
      </c>
      <c r="Y55" s="131">
        <f t="shared" si="7"/>
        <v>2797</v>
      </c>
      <c r="Z55" s="131">
        <f t="shared" si="8"/>
        <v>2797</v>
      </c>
      <c r="AA55" s="135" t="s">
        <v>349</v>
      </c>
      <c r="AB55" s="7"/>
      <c r="AC55" s="7"/>
    </row>
    <row r="56" spans="1:29" ht="57" x14ac:dyDescent="0.2">
      <c r="A56" s="63" t="s">
        <v>75</v>
      </c>
      <c r="B56" s="125" t="s">
        <v>170</v>
      </c>
      <c r="C56" s="21" t="s">
        <v>353</v>
      </c>
      <c r="D56" s="127">
        <v>1866532</v>
      </c>
      <c r="E56" s="127" t="s">
        <v>97</v>
      </c>
      <c r="F56" s="125" t="s">
        <v>348</v>
      </c>
      <c r="G56" s="126" t="s">
        <v>138</v>
      </c>
      <c r="H56" s="127" t="s">
        <v>139</v>
      </c>
      <c r="I56" s="127" t="s">
        <v>74</v>
      </c>
      <c r="J56" s="127" t="s">
        <v>73</v>
      </c>
      <c r="K56" s="127" t="s">
        <v>74</v>
      </c>
      <c r="L56" s="141" t="s">
        <v>77</v>
      </c>
      <c r="M56" s="136"/>
      <c r="N56" s="136"/>
      <c r="O56" s="136"/>
      <c r="P56" s="137"/>
      <c r="Q56" s="137">
        <v>0</v>
      </c>
      <c r="R56" s="137">
        <v>0</v>
      </c>
      <c r="S56" s="138">
        <v>0</v>
      </c>
      <c r="T56" s="132">
        <v>0</v>
      </c>
      <c r="U56" s="133">
        <v>0</v>
      </c>
      <c r="V56" s="132">
        <v>7</v>
      </c>
      <c r="W56" s="133">
        <v>279.7</v>
      </c>
      <c r="X56" s="134">
        <f t="shared" si="6"/>
        <v>1957.8999999999999</v>
      </c>
      <c r="Y56" s="131">
        <f t="shared" si="7"/>
        <v>1957.8999999999999</v>
      </c>
      <c r="Z56" s="131">
        <f t="shared" si="8"/>
        <v>1957.8999999999999</v>
      </c>
      <c r="AA56" s="135" t="s">
        <v>349</v>
      </c>
      <c r="AB56" s="7"/>
      <c r="AC56" s="7"/>
    </row>
    <row r="57" spans="1:29" ht="57" x14ac:dyDescent="0.2">
      <c r="A57" s="63" t="s">
        <v>75</v>
      </c>
      <c r="B57" s="125" t="s">
        <v>170</v>
      </c>
      <c r="C57" s="21" t="s">
        <v>155</v>
      </c>
      <c r="D57" s="125">
        <v>1877321</v>
      </c>
      <c r="E57" s="125" t="s">
        <v>97</v>
      </c>
      <c r="F57" s="125" t="s">
        <v>348</v>
      </c>
      <c r="G57" s="126" t="s">
        <v>138</v>
      </c>
      <c r="H57" s="125" t="s">
        <v>139</v>
      </c>
      <c r="I57" s="125" t="s">
        <v>74</v>
      </c>
      <c r="J57" s="127" t="s">
        <v>73</v>
      </c>
      <c r="K57" s="125" t="s">
        <v>74</v>
      </c>
      <c r="L57" s="141" t="s">
        <v>77</v>
      </c>
      <c r="M57" s="129"/>
      <c r="N57" s="129"/>
      <c r="O57" s="129"/>
      <c r="P57" s="130"/>
      <c r="Q57" s="130">
        <v>0</v>
      </c>
      <c r="R57" s="130">
        <v>0</v>
      </c>
      <c r="S57" s="131">
        <v>0</v>
      </c>
      <c r="T57" s="132">
        <v>0</v>
      </c>
      <c r="U57" s="133">
        <v>0</v>
      </c>
      <c r="V57" s="132">
        <v>7</v>
      </c>
      <c r="W57" s="133">
        <v>279.7</v>
      </c>
      <c r="X57" s="134">
        <f t="shared" si="6"/>
        <v>1957.8999999999999</v>
      </c>
      <c r="Y57" s="131">
        <f t="shared" si="7"/>
        <v>1957.8999999999999</v>
      </c>
      <c r="Z57" s="131">
        <f t="shared" si="8"/>
        <v>1957.8999999999999</v>
      </c>
      <c r="AA57" s="135" t="s">
        <v>349</v>
      </c>
      <c r="AB57" s="7"/>
      <c r="AC57" s="7"/>
    </row>
    <row r="58" spans="1:29" ht="57" x14ac:dyDescent="0.2">
      <c r="A58" s="63" t="s">
        <v>75</v>
      </c>
      <c r="B58" s="125" t="s">
        <v>170</v>
      </c>
      <c r="C58" s="21" t="s">
        <v>154</v>
      </c>
      <c r="D58" s="125">
        <v>1876937</v>
      </c>
      <c r="E58" s="125" t="s">
        <v>97</v>
      </c>
      <c r="F58" s="125" t="s">
        <v>348</v>
      </c>
      <c r="G58" s="126" t="s">
        <v>138</v>
      </c>
      <c r="H58" s="125" t="s">
        <v>139</v>
      </c>
      <c r="I58" s="125" t="s">
        <v>74</v>
      </c>
      <c r="J58" s="127" t="s">
        <v>73</v>
      </c>
      <c r="K58" s="125" t="s">
        <v>74</v>
      </c>
      <c r="L58" s="141" t="s">
        <v>77</v>
      </c>
      <c r="M58" s="129"/>
      <c r="N58" s="129"/>
      <c r="O58" s="129"/>
      <c r="P58" s="130"/>
      <c r="Q58" s="130">
        <v>0</v>
      </c>
      <c r="R58" s="130">
        <v>0</v>
      </c>
      <c r="S58" s="131">
        <v>0</v>
      </c>
      <c r="T58" s="132">
        <v>0</v>
      </c>
      <c r="U58" s="133">
        <v>0</v>
      </c>
      <c r="V58" s="132">
        <v>7</v>
      </c>
      <c r="W58" s="133">
        <v>279.7</v>
      </c>
      <c r="X58" s="134">
        <f t="shared" si="6"/>
        <v>1957.8999999999999</v>
      </c>
      <c r="Y58" s="131">
        <f t="shared" si="7"/>
        <v>1957.8999999999999</v>
      </c>
      <c r="Z58" s="131">
        <f t="shared" si="8"/>
        <v>1957.8999999999999</v>
      </c>
      <c r="AA58" s="135" t="s">
        <v>349</v>
      </c>
      <c r="AB58" s="7"/>
      <c r="AC58" s="7"/>
    </row>
    <row r="59" spans="1:29" ht="15.75" customHeight="1" x14ac:dyDescent="0.2">
      <c r="A59" s="63" t="s">
        <v>75</v>
      </c>
      <c r="B59" s="125" t="s">
        <v>170</v>
      </c>
      <c r="C59" s="21" t="s">
        <v>354</v>
      </c>
      <c r="D59" s="125">
        <v>1780450</v>
      </c>
      <c r="E59" s="125" t="s">
        <v>97</v>
      </c>
      <c r="F59" s="125" t="s">
        <v>348</v>
      </c>
      <c r="G59" s="126" t="s">
        <v>138</v>
      </c>
      <c r="H59" s="125" t="s">
        <v>139</v>
      </c>
      <c r="I59" s="125" t="s">
        <v>74</v>
      </c>
      <c r="J59" s="127" t="s">
        <v>73</v>
      </c>
      <c r="K59" s="125" t="s">
        <v>74</v>
      </c>
      <c r="L59" s="141" t="s">
        <v>77</v>
      </c>
      <c r="M59" s="129"/>
      <c r="N59" s="129"/>
      <c r="O59" s="129"/>
      <c r="P59" s="130"/>
      <c r="Q59" s="130">
        <v>0</v>
      </c>
      <c r="R59" s="130">
        <v>0</v>
      </c>
      <c r="S59" s="138">
        <v>0</v>
      </c>
      <c r="T59" s="132">
        <v>0</v>
      </c>
      <c r="U59" s="133">
        <v>0</v>
      </c>
      <c r="V59" s="132">
        <v>9</v>
      </c>
      <c r="W59" s="133">
        <v>279.7</v>
      </c>
      <c r="X59" s="134">
        <f t="shared" si="6"/>
        <v>2517.2999999999997</v>
      </c>
      <c r="Y59" s="131">
        <f t="shared" si="7"/>
        <v>2517.2999999999997</v>
      </c>
      <c r="Z59" s="131">
        <f t="shared" si="8"/>
        <v>2517.2999999999997</v>
      </c>
      <c r="AA59" s="135" t="s">
        <v>349</v>
      </c>
      <c r="AB59" s="7"/>
      <c r="AC59" s="7"/>
    </row>
    <row r="60" spans="1:29" ht="57" x14ac:dyDescent="0.2">
      <c r="A60" s="63" t="s">
        <v>75</v>
      </c>
      <c r="B60" s="125" t="s">
        <v>170</v>
      </c>
      <c r="C60" s="21" t="s">
        <v>157</v>
      </c>
      <c r="D60" s="125">
        <v>187801</v>
      </c>
      <c r="E60" s="125" t="s">
        <v>97</v>
      </c>
      <c r="F60" s="125" t="s">
        <v>348</v>
      </c>
      <c r="G60" s="126" t="s">
        <v>138</v>
      </c>
      <c r="H60" s="125" t="s">
        <v>139</v>
      </c>
      <c r="I60" s="125" t="s">
        <v>74</v>
      </c>
      <c r="J60" s="127" t="s">
        <v>73</v>
      </c>
      <c r="K60" s="125" t="s">
        <v>74</v>
      </c>
      <c r="L60" s="141" t="s">
        <v>77</v>
      </c>
      <c r="M60" s="129"/>
      <c r="N60" s="129"/>
      <c r="O60" s="129"/>
      <c r="P60" s="130"/>
      <c r="Q60" s="130">
        <v>0</v>
      </c>
      <c r="R60" s="130">
        <v>0</v>
      </c>
      <c r="S60" s="138">
        <v>0</v>
      </c>
      <c r="T60" s="132">
        <v>0</v>
      </c>
      <c r="U60" s="133">
        <v>0</v>
      </c>
      <c r="V60" s="132">
        <v>9</v>
      </c>
      <c r="W60" s="133">
        <v>279.7</v>
      </c>
      <c r="X60" s="134">
        <f t="shared" si="6"/>
        <v>2517.2999999999997</v>
      </c>
      <c r="Y60" s="131">
        <f t="shared" si="7"/>
        <v>2517.2999999999997</v>
      </c>
      <c r="Z60" s="131">
        <f t="shared" si="8"/>
        <v>2517.2999999999997</v>
      </c>
      <c r="AA60" s="135" t="s">
        <v>349</v>
      </c>
      <c r="AB60" s="7"/>
      <c r="AC60" s="7"/>
    </row>
    <row r="61" spans="1:29" ht="57" x14ac:dyDescent="0.2">
      <c r="A61" s="63" t="s">
        <v>75</v>
      </c>
      <c r="B61" s="125" t="s">
        <v>170</v>
      </c>
      <c r="C61" s="21" t="s">
        <v>173</v>
      </c>
      <c r="D61" s="125">
        <v>1780395</v>
      </c>
      <c r="E61" s="125" t="s">
        <v>97</v>
      </c>
      <c r="F61" s="125" t="s">
        <v>348</v>
      </c>
      <c r="G61" s="126" t="s">
        <v>138</v>
      </c>
      <c r="H61" s="125" t="s">
        <v>139</v>
      </c>
      <c r="I61" s="125" t="s">
        <v>74</v>
      </c>
      <c r="J61" s="127" t="s">
        <v>73</v>
      </c>
      <c r="K61" s="125" t="s">
        <v>74</v>
      </c>
      <c r="L61" s="141" t="s">
        <v>77</v>
      </c>
      <c r="M61" s="129"/>
      <c r="N61" s="129"/>
      <c r="O61" s="129"/>
      <c r="P61" s="130"/>
      <c r="Q61" s="130">
        <v>0</v>
      </c>
      <c r="R61" s="130">
        <v>0</v>
      </c>
      <c r="S61" s="138">
        <v>0</v>
      </c>
      <c r="T61" s="132">
        <v>0</v>
      </c>
      <c r="U61" s="133">
        <v>0</v>
      </c>
      <c r="V61" s="132">
        <v>8</v>
      </c>
      <c r="W61" s="133">
        <v>279.7</v>
      </c>
      <c r="X61" s="134">
        <f t="shared" si="6"/>
        <v>2237.6</v>
      </c>
      <c r="Y61" s="131">
        <f t="shared" si="7"/>
        <v>2237.6</v>
      </c>
      <c r="Z61" s="131">
        <f t="shared" si="8"/>
        <v>2237.6</v>
      </c>
      <c r="AA61" s="135" t="s">
        <v>349</v>
      </c>
      <c r="AB61" s="7"/>
      <c r="AC61" s="7"/>
    </row>
    <row r="62" spans="1:29" ht="57" x14ac:dyDescent="0.2">
      <c r="A62" s="63" t="s">
        <v>75</v>
      </c>
      <c r="B62" s="125" t="s">
        <v>170</v>
      </c>
      <c r="C62" s="21" t="s">
        <v>355</v>
      </c>
      <c r="D62" s="125">
        <v>1780662</v>
      </c>
      <c r="E62" s="125" t="s">
        <v>97</v>
      </c>
      <c r="F62" s="125" t="s">
        <v>348</v>
      </c>
      <c r="G62" s="126" t="s">
        <v>138</v>
      </c>
      <c r="H62" s="125" t="s">
        <v>139</v>
      </c>
      <c r="I62" s="125" t="s">
        <v>74</v>
      </c>
      <c r="J62" s="127" t="s">
        <v>73</v>
      </c>
      <c r="K62" s="125" t="s">
        <v>74</v>
      </c>
      <c r="L62" s="141" t="s">
        <v>77</v>
      </c>
      <c r="M62" s="129"/>
      <c r="N62" s="129"/>
      <c r="O62" s="129"/>
      <c r="P62" s="130"/>
      <c r="Q62" s="130">
        <v>0</v>
      </c>
      <c r="R62" s="130">
        <v>0</v>
      </c>
      <c r="S62" s="138">
        <v>0</v>
      </c>
      <c r="T62" s="132">
        <v>0</v>
      </c>
      <c r="U62" s="133">
        <v>0</v>
      </c>
      <c r="V62" s="132">
        <v>7</v>
      </c>
      <c r="W62" s="133">
        <v>279.7</v>
      </c>
      <c r="X62" s="134">
        <f t="shared" si="6"/>
        <v>1957.8999999999999</v>
      </c>
      <c r="Y62" s="131">
        <f t="shared" si="7"/>
        <v>1957.8999999999999</v>
      </c>
      <c r="Z62" s="131">
        <f t="shared" si="8"/>
        <v>1957.8999999999999</v>
      </c>
      <c r="AA62" s="135" t="s">
        <v>349</v>
      </c>
      <c r="AB62" s="7"/>
      <c r="AC62" s="7"/>
    </row>
    <row r="63" spans="1:29" ht="57" x14ac:dyDescent="0.2">
      <c r="A63" s="63" t="s">
        <v>75</v>
      </c>
      <c r="B63" s="125" t="s">
        <v>170</v>
      </c>
      <c r="C63" s="147" t="s">
        <v>160</v>
      </c>
      <c r="D63" s="142">
        <v>1877305</v>
      </c>
      <c r="E63" s="143" t="s">
        <v>97</v>
      </c>
      <c r="F63" s="125" t="s">
        <v>348</v>
      </c>
      <c r="G63" s="126" t="s">
        <v>138</v>
      </c>
      <c r="H63" s="125" t="s">
        <v>139</v>
      </c>
      <c r="I63" s="125" t="s">
        <v>74</v>
      </c>
      <c r="J63" s="127" t="s">
        <v>73</v>
      </c>
      <c r="K63" s="125" t="s">
        <v>74</v>
      </c>
      <c r="L63" s="141" t="s">
        <v>77</v>
      </c>
      <c r="M63" s="144"/>
      <c r="N63" s="144"/>
      <c r="O63" s="144"/>
      <c r="P63" s="144"/>
      <c r="Q63" s="130">
        <v>0</v>
      </c>
      <c r="R63" s="130">
        <v>0</v>
      </c>
      <c r="S63" s="131">
        <v>0</v>
      </c>
      <c r="T63" s="132">
        <v>0</v>
      </c>
      <c r="U63" s="133">
        <v>0</v>
      </c>
      <c r="V63" s="145">
        <v>8</v>
      </c>
      <c r="W63" s="133">
        <v>279.7</v>
      </c>
      <c r="X63" s="134">
        <f t="shared" si="6"/>
        <v>2237.6</v>
      </c>
      <c r="Y63" s="131">
        <f t="shared" si="7"/>
        <v>2237.6</v>
      </c>
      <c r="Z63" s="131">
        <f t="shared" si="8"/>
        <v>2237.6</v>
      </c>
      <c r="AA63" s="135" t="s">
        <v>349</v>
      </c>
      <c r="AB63" s="7"/>
      <c r="AC63" s="7"/>
    </row>
    <row r="64" spans="1:29" ht="57" x14ac:dyDescent="0.2">
      <c r="A64" s="63" t="s">
        <v>75</v>
      </c>
      <c r="B64" s="125" t="s">
        <v>170</v>
      </c>
      <c r="C64" s="21" t="s">
        <v>161</v>
      </c>
      <c r="D64" s="125">
        <v>1878530</v>
      </c>
      <c r="E64" s="125" t="s">
        <v>137</v>
      </c>
      <c r="F64" s="125" t="s">
        <v>348</v>
      </c>
      <c r="G64" s="126" t="s">
        <v>138</v>
      </c>
      <c r="H64" s="125" t="s">
        <v>139</v>
      </c>
      <c r="I64" s="125" t="s">
        <v>74</v>
      </c>
      <c r="J64" s="127" t="s">
        <v>73</v>
      </c>
      <c r="K64" s="125" t="s">
        <v>74</v>
      </c>
      <c r="L64" s="128" t="s">
        <v>162</v>
      </c>
      <c r="M64" s="129"/>
      <c r="N64" s="129"/>
      <c r="O64" s="129"/>
      <c r="P64" s="130"/>
      <c r="Q64" s="130">
        <v>0</v>
      </c>
      <c r="R64" s="130">
        <v>0</v>
      </c>
      <c r="S64" s="139">
        <f t="shared" ref="S64:S65" si="10">Q64+R64</f>
        <v>0</v>
      </c>
      <c r="T64" s="125">
        <v>0</v>
      </c>
      <c r="U64" s="130">
        <v>0</v>
      </c>
      <c r="V64" s="125">
        <v>5</v>
      </c>
      <c r="W64" s="133">
        <v>279.7</v>
      </c>
      <c r="X64" s="134">
        <f t="shared" si="6"/>
        <v>1398.5</v>
      </c>
      <c r="Y64" s="139">
        <f t="shared" si="7"/>
        <v>1398.5</v>
      </c>
      <c r="Z64" s="131">
        <f t="shared" si="8"/>
        <v>1398.5</v>
      </c>
      <c r="AA64" s="140" t="s">
        <v>349</v>
      </c>
      <c r="AB64" s="7"/>
      <c r="AC64" s="7"/>
    </row>
    <row r="65" spans="1:29" ht="57" x14ac:dyDescent="0.2">
      <c r="A65" s="63" t="s">
        <v>75</v>
      </c>
      <c r="B65" s="125" t="s">
        <v>170</v>
      </c>
      <c r="C65" s="21" t="s">
        <v>163</v>
      </c>
      <c r="D65" s="125">
        <v>1877399</v>
      </c>
      <c r="E65" s="125" t="s">
        <v>97</v>
      </c>
      <c r="F65" s="125" t="s">
        <v>348</v>
      </c>
      <c r="G65" s="126" t="s">
        <v>138</v>
      </c>
      <c r="H65" s="125" t="s">
        <v>139</v>
      </c>
      <c r="I65" s="125" t="s">
        <v>74</v>
      </c>
      <c r="J65" s="127" t="s">
        <v>73</v>
      </c>
      <c r="K65" s="125" t="s">
        <v>74</v>
      </c>
      <c r="L65" s="128" t="s">
        <v>162</v>
      </c>
      <c r="M65" s="129"/>
      <c r="N65" s="129"/>
      <c r="O65" s="129"/>
      <c r="P65" s="130"/>
      <c r="Q65" s="130">
        <v>0</v>
      </c>
      <c r="R65" s="130">
        <v>0</v>
      </c>
      <c r="S65" s="139">
        <f t="shared" si="10"/>
        <v>0</v>
      </c>
      <c r="T65" s="125">
        <v>0</v>
      </c>
      <c r="U65" s="130">
        <v>0</v>
      </c>
      <c r="V65" s="125">
        <v>5</v>
      </c>
      <c r="W65" s="133">
        <v>279.7</v>
      </c>
      <c r="X65" s="134">
        <f t="shared" si="6"/>
        <v>1398.5</v>
      </c>
      <c r="Y65" s="139">
        <f t="shared" si="7"/>
        <v>1398.5</v>
      </c>
      <c r="Z65" s="131">
        <f t="shared" si="8"/>
        <v>1398.5</v>
      </c>
      <c r="AA65" s="140" t="s">
        <v>349</v>
      </c>
      <c r="AB65" s="7"/>
      <c r="AC65" s="7"/>
    </row>
    <row r="66" spans="1:29" ht="57" x14ac:dyDescent="0.2">
      <c r="A66" s="63" t="s">
        <v>75</v>
      </c>
      <c r="B66" s="125" t="s">
        <v>170</v>
      </c>
      <c r="C66" s="21" t="s">
        <v>172</v>
      </c>
      <c r="D66" s="125">
        <v>1591282</v>
      </c>
      <c r="E66" s="125" t="s">
        <v>97</v>
      </c>
      <c r="F66" s="125" t="s">
        <v>348</v>
      </c>
      <c r="G66" s="126" t="s">
        <v>138</v>
      </c>
      <c r="H66" s="125" t="s">
        <v>139</v>
      </c>
      <c r="I66" s="125" t="s">
        <v>74</v>
      </c>
      <c r="J66" s="127" t="s">
        <v>73</v>
      </c>
      <c r="K66" s="125" t="s">
        <v>74</v>
      </c>
      <c r="L66" s="128" t="s">
        <v>162</v>
      </c>
      <c r="M66" s="129"/>
      <c r="N66" s="129"/>
      <c r="O66" s="129"/>
      <c r="P66" s="130"/>
      <c r="Q66" s="130">
        <v>0</v>
      </c>
      <c r="R66" s="130">
        <v>0</v>
      </c>
      <c r="S66" s="138">
        <v>0</v>
      </c>
      <c r="T66" s="125">
        <v>0</v>
      </c>
      <c r="U66" s="130">
        <v>0</v>
      </c>
      <c r="V66" s="125">
        <v>7</v>
      </c>
      <c r="W66" s="133">
        <v>279.7</v>
      </c>
      <c r="X66" s="134">
        <f t="shared" si="6"/>
        <v>1957.8999999999999</v>
      </c>
      <c r="Y66" s="139">
        <f t="shared" si="7"/>
        <v>1957.8999999999999</v>
      </c>
      <c r="Z66" s="131">
        <f t="shared" si="8"/>
        <v>1957.8999999999999</v>
      </c>
      <c r="AA66" s="140" t="s">
        <v>349</v>
      </c>
      <c r="AB66" s="7"/>
      <c r="AC66" s="7"/>
    </row>
    <row r="67" spans="1:29" ht="57" x14ac:dyDescent="0.2">
      <c r="A67" s="63" t="s">
        <v>75</v>
      </c>
      <c r="B67" s="125" t="s">
        <v>170</v>
      </c>
      <c r="C67" s="21" t="s">
        <v>164</v>
      </c>
      <c r="D67" s="125">
        <v>1802399</v>
      </c>
      <c r="E67" s="125" t="s">
        <v>97</v>
      </c>
      <c r="F67" s="125" t="s">
        <v>348</v>
      </c>
      <c r="G67" s="126" t="s">
        <v>138</v>
      </c>
      <c r="H67" s="125" t="s">
        <v>139</v>
      </c>
      <c r="I67" s="125" t="s">
        <v>74</v>
      </c>
      <c r="J67" s="127" t="s">
        <v>73</v>
      </c>
      <c r="K67" s="125" t="s">
        <v>74</v>
      </c>
      <c r="L67" s="128" t="s">
        <v>162</v>
      </c>
      <c r="M67" s="129"/>
      <c r="N67" s="129"/>
      <c r="O67" s="129"/>
      <c r="P67" s="130"/>
      <c r="Q67" s="130">
        <v>0</v>
      </c>
      <c r="R67" s="130">
        <v>0</v>
      </c>
      <c r="S67" s="138">
        <v>0</v>
      </c>
      <c r="T67" s="125">
        <v>0</v>
      </c>
      <c r="U67" s="130">
        <v>0</v>
      </c>
      <c r="V67" s="125">
        <v>9</v>
      </c>
      <c r="W67" s="133">
        <v>279.7</v>
      </c>
      <c r="X67" s="134">
        <f t="shared" si="6"/>
        <v>2517.2999999999997</v>
      </c>
      <c r="Y67" s="139">
        <f t="shared" si="7"/>
        <v>2517.2999999999997</v>
      </c>
      <c r="Z67" s="131">
        <f t="shared" si="8"/>
        <v>2517.2999999999997</v>
      </c>
      <c r="AA67" s="140" t="s">
        <v>349</v>
      </c>
      <c r="AB67" s="7"/>
      <c r="AC67" s="7"/>
    </row>
    <row r="68" spans="1:29" ht="57" x14ac:dyDescent="0.2">
      <c r="A68" s="63" t="s">
        <v>75</v>
      </c>
      <c r="B68" s="125" t="s">
        <v>170</v>
      </c>
      <c r="C68" s="21" t="s">
        <v>356</v>
      </c>
      <c r="D68" s="125">
        <v>1879073</v>
      </c>
      <c r="E68" s="125" t="s">
        <v>97</v>
      </c>
      <c r="F68" s="125" t="s">
        <v>348</v>
      </c>
      <c r="G68" s="126" t="s">
        <v>138</v>
      </c>
      <c r="H68" s="125" t="s">
        <v>139</v>
      </c>
      <c r="I68" s="125" t="s">
        <v>74</v>
      </c>
      <c r="J68" s="127" t="s">
        <v>73</v>
      </c>
      <c r="K68" s="125" t="s">
        <v>74</v>
      </c>
      <c r="L68" s="128" t="s">
        <v>162</v>
      </c>
      <c r="M68" s="129"/>
      <c r="N68" s="129"/>
      <c r="O68" s="129"/>
      <c r="P68" s="130"/>
      <c r="Q68" s="130">
        <v>0</v>
      </c>
      <c r="R68" s="130">
        <v>0</v>
      </c>
      <c r="S68" s="138">
        <v>0</v>
      </c>
      <c r="T68" s="125">
        <v>0</v>
      </c>
      <c r="U68" s="130">
        <v>0</v>
      </c>
      <c r="V68" s="125">
        <v>8</v>
      </c>
      <c r="W68" s="133">
        <v>279.7</v>
      </c>
      <c r="X68" s="134">
        <f t="shared" si="6"/>
        <v>2237.6</v>
      </c>
      <c r="Y68" s="139">
        <f t="shared" si="7"/>
        <v>2237.6</v>
      </c>
      <c r="Z68" s="131">
        <f t="shared" si="8"/>
        <v>2237.6</v>
      </c>
      <c r="AA68" s="140" t="s">
        <v>349</v>
      </c>
      <c r="AB68" s="7"/>
      <c r="AC68" s="7"/>
    </row>
    <row r="69" spans="1:29" ht="57" x14ac:dyDescent="0.2">
      <c r="A69" s="63" t="s">
        <v>75</v>
      </c>
      <c r="B69" s="125" t="s">
        <v>170</v>
      </c>
      <c r="C69" s="21" t="s">
        <v>357</v>
      </c>
      <c r="D69" s="125">
        <v>1582453</v>
      </c>
      <c r="E69" s="125" t="s">
        <v>97</v>
      </c>
      <c r="F69" s="125" t="s">
        <v>348</v>
      </c>
      <c r="G69" s="126" t="s">
        <v>138</v>
      </c>
      <c r="H69" s="125" t="s">
        <v>139</v>
      </c>
      <c r="I69" s="125" t="s">
        <v>74</v>
      </c>
      <c r="J69" s="127" t="s">
        <v>73</v>
      </c>
      <c r="K69" s="125" t="s">
        <v>74</v>
      </c>
      <c r="L69" s="128" t="s">
        <v>162</v>
      </c>
      <c r="M69" s="129"/>
      <c r="N69" s="129"/>
      <c r="O69" s="129"/>
      <c r="P69" s="130"/>
      <c r="Q69" s="130">
        <v>0</v>
      </c>
      <c r="R69" s="130">
        <v>0</v>
      </c>
      <c r="S69" s="138">
        <v>0</v>
      </c>
      <c r="T69" s="125">
        <v>0</v>
      </c>
      <c r="U69" s="130">
        <v>0</v>
      </c>
      <c r="V69" s="125">
        <v>7</v>
      </c>
      <c r="W69" s="133">
        <v>279.7</v>
      </c>
      <c r="X69" s="134">
        <f t="shared" si="6"/>
        <v>1957.8999999999999</v>
      </c>
      <c r="Y69" s="139">
        <f t="shared" si="7"/>
        <v>1957.8999999999999</v>
      </c>
      <c r="Z69" s="131">
        <f t="shared" si="8"/>
        <v>1957.8999999999999</v>
      </c>
      <c r="AA69" s="140" t="s">
        <v>349</v>
      </c>
      <c r="AB69" s="7"/>
      <c r="AC69" s="7"/>
    </row>
    <row r="70" spans="1:29" ht="57" x14ac:dyDescent="0.2">
      <c r="A70" s="63" t="s">
        <v>75</v>
      </c>
      <c r="B70" s="125" t="s">
        <v>170</v>
      </c>
      <c r="C70" s="21" t="s">
        <v>358</v>
      </c>
      <c r="D70" s="125">
        <v>1848950</v>
      </c>
      <c r="E70" s="125" t="s">
        <v>97</v>
      </c>
      <c r="F70" s="125" t="s">
        <v>348</v>
      </c>
      <c r="G70" s="126" t="s">
        <v>138</v>
      </c>
      <c r="H70" s="125" t="s">
        <v>139</v>
      </c>
      <c r="I70" s="125" t="s">
        <v>74</v>
      </c>
      <c r="J70" s="127" t="s">
        <v>73</v>
      </c>
      <c r="K70" s="125" t="s">
        <v>74</v>
      </c>
      <c r="L70" s="128" t="s">
        <v>162</v>
      </c>
      <c r="M70" s="129"/>
      <c r="N70" s="129"/>
      <c r="O70" s="129"/>
      <c r="P70" s="130"/>
      <c r="Q70" s="130">
        <v>0</v>
      </c>
      <c r="R70" s="130">
        <v>0</v>
      </c>
      <c r="S70" s="138">
        <v>0</v>
      </c>
      <c r="T70" s="125">
        <v>0</v>
      </c>
      <c r="U70" s="130">
        <v>0</v>
      </c>
      <c r="V70" s="125">
        <v>7</v>
      </c>
      <c r="W70" s="133">
        <v>279.7</v>
      </c>
      <c r="X70" s="134">
        <f t="shared" si="6"/>
        <v>1957.8999999999999</v>
      </c>
      <c r="Y70" s="139">
        <f t="shared" si="7"/>
        <v>1957.8999999999999</v>
      </c>
      <c r="Z70" s="131">
        <f t="shared" si="8"/>
        <v>1957.8999999999999</v>
      </c>
      <c r="AA70" s="140" t="s">
        <v>349</v>
      </c>
      <c r="AB70" s="7"/>
      <c r="AC70" s="7"/>
    </row>
    <row r="71" spans="1:29" ht="57" x14ac:dyDescent="0.2">
      <c r="A71" s="63" t="s">
        <v>75</v>
      </c>
      <c r="B71" s="125" t="s">
        <v>170</v>
      </c>
      <c r="C71" s="21" t="s">
        <v>174</v>
      </c>
      <c r="D71" s="125">
        <v>1711717</v>
      </c>
      <c r="E71" s="125" t="s">
        <v>97</v>
      </c>
      <c r="F71" s="125" t="s">
        <v>348</v>
      </c>
      <c r="G71" s="126" t="s">
        <v>138</v>
      </c>
      <c r="H71" s="125" t="s">
        <v>139</v>
      </c>
      <c r="I71" s="125" t="s">
        <v>74</v>
      </c>
      <c r="J71" s="127" t="s">
        <v>73</v>
      </c>
      <c r="K71" s="125" t="s">
        <v>74</v>
      </c>
      <c r="L71" s="128" t="s">
        <v>162</v>
      </c>
      <c r="M71" s="129"/>
      <c r="N71" s="129"/>
      <c r="O71" s="129"/>
      <c r="P71" s="130"/>
      <c r="Q71" s="130">
        <v>0</v>
      </c>
      <c r="R71" s="130">
        <v>0</v>
      </c>
      <c r="S71" s="138">
        <v>0</v>
      </c>
      <c r="T71" s="132">
        <v>0</v>
      </c>
      <c r="U71" s="133">
        <v>0</v>
      </c>
      <c r="V71" s="132">
        <v>9</v>
      </c>
      <c r="W71" s="133">
        <v>279.7</v>
      </c>
      <c r="X71" s="134">
        <f t="shared" si="6"/>
        <v>2517.2999999999997</v>
      </c>
      <c r="Y71" s="131">
        <f t="shared" si="7"/>
        <v>2517.2999999999997</v>
      </c>
      <c r="Z71" s="131">
        <f t="shared" si="8"/>
        <v>2517.2999999999997</v>
      </c>
      <c r="AA71" s="135" t="s">
        <v>349</v>
      </c>
      <c r="AB71" s="7"/>
      <c r="AC71" s="7"/>
    </row>
    <row r="72" spans="1:29" ht="57" x14ac:dyDescent="0.2">
      <c r="A72" s="63" t="s">
        <v>75</v>
      </c>
      <c r="B72" s="125" t="s">
        <v>170</v>
      </c>
      <c r="C72" s="21" t="s">
        <v>168</v>
      </c>
      <c r="D72" s="125">
        <v>1718533</v>
      </c>
      <c r="E72" s="125" t="s">
        <v>97</v>
      </c>
      <c r="F72" s="125" t="s">
        <v>348</v>
      </c>
      <c r="G72" s="126" t="s">
        <v>138</v>
      </c>
      <c r="H72" s="125" t="s">
        <v>139</v>
      </c>
      <c r="I72" s="125" t="s">
        <v>74</v>
      </c>
      <c r="J72" s="127" t="s">
        <v>73</v>
      </c>
      <c r="K72" s="125" t="s">
        <v>74</v>
      </c>
      <c r="L72" s="128" t="s">
        <v>162</v>
      </c>
      <c r="M72" s="129"/>
      <c r="N72" s="129"/>
      <c r="O72" s="129"/>
      <c r="P72" s="130"/>
      <c r="Q72" s="130">
        <v>0</v>
      </c>
      <c r="R72" s="130">
        <v>0</v>
      </c>
      <c r="S72" s="138">
        <v>0</v>
      </c>
      <c r="T72" s="132">
        <v>0</v>
      </c>
      <c r="U72" s="133">
        <v>0</v>
      </c>
      <c r="V72" s="132">
        <v>7</v>
      </c>
      <c r="W72" s="133">
        <v>279.7</v>
      </c>
      <c r="X72" s="134">
        <f t="shared" si="6"/>
        <v>1957.8999999999999</v>
      </c>
      <c r="Y72" s="131">
        <f t="shared" si="7"/>
        <v>1957.8999999999999</v>
      </c>
      <c r="Z72" s="131">
        <f t="shared" si="8"/>
        <v>1957.8999999999999</v>
      </c>
      <c r="AA72" s="135" t="s">
        <v>349</v>
      </c>
      <c r="AB72" s="7"/>
      <c r="AC72" s="7"/>
    </row>
    <row r="73" spans="1:29" ht="57" x14ac:dyDescent="0.2">
      <c r="A73" s="63" t="s">
        <v>75</v>
      </c>
      <c r="B73" s="125" t="s">
        <v>170</v>
      </c>
      <c r="C73" s="21" t="s">
        <v>359</v>
      </c>
      <c r="D73" s="125">
        <v>1780358</v>
      </c>
      <c r="E73" s="125" t="s">
        <v>97</v>
      </c>
      <c r="F73" s="125" t="s">
        <v>348</v>
      </c>
      <c r="G73" s="126" t="s">
        <v>138</v>
      </c>
      <c r="H73" s="125" t="s">
        <v>139</v>
      </c>
      <c r="I73" s="125" t="s">
        <v>74</v>
      </c>
      <c r="J73" s="127" t="s">
        <v>73</v>
      </c>
      <c r="K73" s="125" t="s">
        <v>74</v>
      </c>
      <c r="L73" s="128" t="s">
        <v>162</v>
      </c>
      <c r="M73" s="129"/>
      <c r="N73" s="129"/>
      <c r="O73" s="129"/>
      <c r="P73" s="130"/>
      <c r="Q73" s="130">
        <v>0</v>
      </c>
      <c r="R73" s="130">
        <v>0</v>
      </c>
      <c r="S73" s="138">
        <v>0</v>
      </c>
      <c r="T73" s="132">
        <v>0</v>
      </c>
      <c r="U73" s="133">
        <v>0</v>
      </c>
      <c r="V73" s="132">
        <v>7</v>
      </c>
      <c r="W73" s="133">
        <v>279.7</v>
      </c>
      <c r="X73" s="134">
        <f t="shared" si="6"/>
        <v>1957.8999999999999</v>
      </c>
      <c r="Y73" s="131">
        <f t="shared" si="7"/>
        <v>1957.8999999999999</v>
      </c>
      <c r="Z73" s="131">
        <f t="shared" si="8"/>
        <v>1957.8999999999999</v>
      </c>
      <c r="AA73" s="135" t="s">
        <v>349</v>
      </c>
      <c r="AB73" s="7"/>
      <c r="AC73" s="7"/>
    </row>
    <row r="74" spans="1:29" ht="57" x14ac:dyDescent="0.2">
      <c r="A74" s="63" t="s">
        <v>75</v>
      </c>
      <c r="B74" s="125" t="s">
        <v>170</v>
      </c>
      <c r="C74" s="21" t="s">
        <v>360</v>
      </c>
      <c r="D74" s="125">
        <v>1879600</v>
      </c>
      <c r="E74" s="125" t="s">
        <v>97</v>
      </c>
      <c r="F74" s="125" t="s">
        <v>348</v>
      </c>
      <c r="G74" s="126" t="s">
        <v>138</v>
      </c>
      <c r="H74" s="125" t="s">
        <v>139</v>
      </c>
      <c r="I74" s="125" t="s">
        <v>74</v>
      </c>
      <c r="J74" s="127" t="s">
        <v>73</v>
      </c>
      <c r="K74" s="125" t="s">
        <v>74</v>
      </c>
      <c r="L74" s="128" t="s">
        <v>162</v>
      </c>
      <c r="M74" s="129"/>
      <c r="N74" s="129"/>
      <c r="O74" s="129"/>
      <c r="P74" s="130"/>
      <c r="Q74" s="130">
        <v>0</v>
      </c>
      <c r="R74" s="130">
        <v>0</v>
      </c>
      <c r="S74" s="138">
        <v>0</v>
      </c>
      <c r="T74" s="132">
        <v>0</v>
      </c>
      <c r="U74" s="133">
        <v>0</v>
      </c>
      <c r="V74" s="132">
        <v>7</v>
      </c>
      <c r="W74" s="133">
        <v>279.7</v>
      </c>
      <c r="X74" s="134">
        <f t="shared" si="6"/>
        <v>1957.8999999999999</v>
      </c>
      <c r="Y74" s="131">
        <f t="shared" si="7"/>
        <v>1957.8999999999999</v>
      </c>
      <c r="Z74" s="131">
        <f t="shared" si="8"/>
        <v>1957.8999999999999</v>
      </c>
      <c r="AA74" s="135" t="s">
        <v>349</v>
      </c>
      <c r="AB74" s="7"/>
      <c r="AC74" s="7"/>
    </row>
    <row r="75" spans="1:29" ht="57" x14ac:dyDescent="0.2">
      <c r="A75" s="63" t="s">
        <v>75</v>
      </c>
      <c r="B75" s="125" t="s">
        <v>170</v>
      </c>
      <c r="C75" s="21" t="s">
        <v>361</v>
      </c>
      <c r="D75" s="125">
        <v>1370553</v>
      </c>
      <c r="E75" s="125" t="s">
        <v>97</v>
      </c>
      <c r="F75" s="125" t="s">
        <v>348</v>
      </c>
      <c r="G75" s="126" t="s">
        <v>138</v>
      </c>
      <c r="H75" s="125" t="s">
        <v>139</v>
      </c>
      <c r="I75" s="125" t="s">
        <v>74</v>
      </c>
      <c r="J75" s="127" t="s">
        <v>73</v>
      </c>
      <c r="K75" s="125" t="s">
        <v>74</v>
      </c>
      <c r="L75" s="128" t="s">
        <v>162</v>
      </c>
      <c r="M75" s="129"/>
      <c r="N75" s="129"/>
      <c r="O75" s="129"/>
      <c r="P75" s="130"/>
      <c r="Q75" s="130">
        <v>0</v>
      </c>
      <c r="R75" s="130">
        <v>0</v>
      </c>
      <c r="S75" s="138">
        <v>0</v>
      </c>
      <c r="T75" s="132">
        <v>0</v>
      </c>
      <c r="U75" s="133">
        <v>0</v>
      </c>
      <c r="V75" s="132">
        <v>8</v>
      </c>
      <c r="W75" s="133">
        <v>279.7</v>
      </c>
      <c r="X75" s="134">
        <f t="shared" si="6"/>
        <v>2237.6</v>
      </c>
      <c r="Y75" s="131">
        <f t="shared" si="7"/>
        <v>2237.6</v>
      </c>
      <c r="Z75" s="131">
        <f t="shared" si="8"/>
        <v>2237.6</v>
      </c>
      <c r="AA75" s="135" t="s">
        <v>349</v>
      </c>
      <c r="AB75" s="7"/>
      <c r="AC75" s="7"/>
    </row>
    <row r="76" spans="1:29" ht="57" x14ac:dyDescent="0.2">
      <c r="A76" s="63" t="s">
        <v>75</v>
      </c>
      <c r="B76" s="125" t="s">
        <v>170</v>
      </c>
      <c r="C76" s="21" t="s">
        <v>362</v>
      </c>
      <c r="D76" s="125">
        <v>1699300</v>
      </c>
      <c r="E76" s="125" t="s">
        <v>97</v>
      </c>
      <c r="F76" s="125" t="s">
        <v>348</v>
      </c>
      <c r="G76" s="126" t="s">
        <v>138</v>
      </c>
      <c r="H76" s="125" t="s">
        <v>139</v>
      </c>
      <c r="I76" s="125" t="s">
        <v>74</v>
      </c>
      <c r="J76" s="127" t="s">
        <v>73</v>
      </c>
      <c r="K76" s="125" t="s">
        <v>74</v>
      </c>
      <c r="L76" s="128" t="s">
        <v>162</v>
      </c>
      <c r="M76" s="129"/>
      <c r="N76" s="129"/>
      <c r="O76" s="129"/>
      <c r="P76" s="130"/>
      <c r="Q76" s="130">
        <v>0</v>
      </c>
      <c r="R76" s="130">
        <v>0</v>
      </c>
      <c r="S76" s="138">
        <v>0</v>
      </c>
      <c r="T76" s="132">
        <v>0</v>
      </c>
      <c r="U76" s="133">
        <v>0</v>
      </c>
      <c r="V76" s="132">
        <v>9</v>
      </c>
      <c r="W76" s="133">
        <v>279.7</v>
      </c>
      <c r="X76" s="134">
        <f t="shared" si="6"/>
        <v>2517.2999999999997</v>
      </c>
      <c r="Y76" s="131">
        <f t="shared" si="7"/>
        <v>2517.2999999999997</v>
      </c>
      <c r="Z76" s="131">
        <f t="shared" si="8"/>
        <v>2517.2999999999997</v>
      </c>
      <c r="AA76" s="135" t="s">
        <v>349</v>
      </c>
      <c r="AB76" s="7"/>
      <c r="AC76" s="7"/>
    </row>
    <row r="77" spans="1:29" ht="57" x14ac:dyDescent="0.2">
      <c r="A77" s="63" t="s">
        <v>75</v>
      </c>
      <c r="B77" s="63" t="s">
        <v>133</v>
      </c>
      <c r="C77" s="99" t="s">
        <v>101</v>
      </c>
      <c r="D77" s="18" t="s">
        <v>102</v>
      </c>
      <c r="E77" s="18" t="s">
        <v>103</v>
      </c>
      <c r="F77" s="18" t="s">
        <v>310</v>
      </c>
      <c r="G77" s="28"/>
      <c r="H77" s="18"/>
      <c r="I77" s="18" t="s">
        <v>74</v>
      </c>
      <c r="J77" s="17" t="s">
        <v>76</v>
      </c>
      <c r="K77" s="18" t="s">
        <v>74</v>
      </c>
      <c r="L77" s="29" t="s">
        <v>311</v>
      </c>
      <c r="M77" s="30" t="s">
        <v>312</v>
      </c>
      <c r="N77" s="30" t="s">
        <v>312</v>
      </c>
      <c r="O77" s="30"/>
      <c r="P77" s="31"/>
      <c r="Q77" s="31">
        <v>0</v>
      </c>
      <c r="R77" s="31">
        <v>0</v>
      </c>
      <c r="S77" s="109">
        <f t="shared" ref="S77:S79" si="11">Q77+R77</f>
        <v>0</v>
      </c>
      <c r="T77" s="18">
        <v>0</v>
      </c>
      <c r="U77" s="31">
        <v>0</v>
      </c>
      <c r="V77" s="18">
        <v>5</v>
      </c>
      <c r="W77" s="31">
        <v>279.7</v>
      </c>
      <c r="X77" s="18">
        <v>5</v>
      </c>
      <c r="Y77" s="109">
        <v>1398.5</v>
      </c>
      <c r="Z77" s="109">
        <f t="shared" ref="Z77:Z79" si="12">S77+Y77</f>
        <v>1398.5</v>
      </c>
      <c r="AA77" s="32"/>
      <c r="AB77" s="7"/>
      <c r="AC77" s="7"/>
    </row>
    <row r="78" spans="1:29" ht="28.5" x14ac:dyDescent="0.2">
      <c r="A78" s="63" t="s">
        <v>75</v>
      </c>
      <c r="B78" s="63" t="s">
        <v>133</v>
      </c>
      <c r="C78" s="97" t="s">
        <v>288</v>
      </c>
      <c r="D78" s="39" t="s">
        <v>289</v>
      </c>
      <c r="E78" s="39" t="s">
        <v>201</v>
      </c>
      <c r="F78" s="39" t="s">
        <v>313</v>
      </c>
      <c r="G78" s="51"/>
      <c r="H78" s="39"/>
      <c r="I78" s="39" t="s">
        <v>74</v>
      </c>
      <c r="J78" s="40" t="s">
        <v>76</v>
      </c>
      <c r="K78" s="39" t="s">
        <v>74</v>
      </c>
      <c r="L78" s="41" t="s">
        <v>78</v>
      </c>
      <c r="M78" s="52">
        <v>45677</v>
      </c>
      <c r="N78" s="52">
        <v>45677</v>
      </c>
      <c r="O78" s="52"/>
      <c r="P78" s="102"/>
      <c r="Q78" s="102">
        <v>0</v>
      </c>
      <c r="R78" s="102">
        <v>0</v>
      </c>
      <c r="S78" s="109">
        <f t="shared" si="11"/>
        <v>0</v>
      </c>
      <c r="T78" s="39">
        <v>0</v>
      </c>
      <c r="U78" s="102">
        <v>0</v>
      </c>
      <c r="V78" s="39">
        <v>1</v>
      </c>
      <c r="W78" s="102">
        <v>55</v>
      </c>
      <c r="X78" s="39">
        <v>1</v>
      </c>
      <c r="Y78" s="109">
        <v>55</v>
      </c>
      <c r="Z78" s="109">
        <f t="shared" si="12"/>
        <v>55</v>
      </c>
      <c r="AA78" s="103"/>
      <c r="AB78" s="7"/>
      <c r="AC78" s="7"/>
    </row>
    <row r="79" spans="1:29" ht="185.25" x14ac:dyDescent="0.2">
      <c r="A79" s="63" t="s">
        <v>75</v>
      </c>
      <c r="B79" s="63" t="s">
        <v>133</v>
      </c>
      <c r="C79" s="99" t="s">
        <v>104</v>
      </c>
      <c r="D79" s="18" t="s">
        <v>105</v>
      </c>
      <c r="E79" s="18" t="s">
        <v>106</v>
      </c>
      <c r="F79" s="18" t="s">
        <v>107</v>
      </c>
      <c r="G79" s="28"/>
      <c r="H79" s="18"/>
      <c r="I79" s="18" t="s">
        <v>74</v>
      </c>
      <c r="J79" s="17" t="s">
        <v>76</v>
      </c>
      <c r="K79" s="18" t="s">
        <v>74</v>
      </c>
      <c r="L79" s="29" t="s">
        <v>314</v>
      </c>
      <c r="M79" s="30" t="s">
        <v>315</v>
      </c>
      <c r="N79" s="30" t="s">
        <v>315</v>
      </c>
      <c r="O79" s="30"/>
      <c r="P79" s="31"/>
      <c r="Q79" s="31">
        <v>0</v>
      </c>
      <c r="R79" s="31">
        <v>0</v>
      </c>
      <c r="S79" s="109">
        <f t="shared" si="11"/>
        <v>0</v>
      </c>
      <c r="T79" s="18">
        <v>0</v>
      </c>
      <c r="U79" s="31">
        <v>0</v>
      </c>
      <c r="V79" s="18">
        <v>11</v>
      </c>
      <c r="W79" s="102">
        <v>55</v>
      </c>
      <c r="X79" s="18">
        <v>11</v>
      </c>
      <c r="Y79" s="109">
        <v>605</v>
      </c>
      <c r="Z79" s="109">
        <f t="shared" si="12"/>
        <v>605</v>
      </c>
      <c r="AA79" s="32"/>
      <c r="AB79" s="7"/>
      <c r="AC79" s="7"/>
    </row>
    <row r="80" spans="1:29" ht="57" x14ac:dyDescent="0.2">
      <c r="A80" s="63" t="s">
        <v>75</v>
      </c>
      <c r="B80" s="63" t="s">
        <v>133</v>
      </c>
      <c r="C80" s="97" t="s">
        <v>226</v>
      </c>
      <c r="D80" s="39" t="s">
        <v>227</v>
      </c>
      <c r="E80" s="39" t="s">
        <v>228</v>
      </c>
      <c r="F80" s="39" t="s">
        <v>229</v>
      </c>
      <c r="G80" s="51"/>
      <c r="H80" s="39"/>
      <c r="I80" s="39" t="s">
        <v>74</v>
      </c>
      <c r="J80" s="40" t="s">
        <v>76</v>
      </c>
      <c r="K80" s="39" t="s">
        <v>74</v>
      </c>
      <c r="L80" s="41" t="s">
        <v>230</v>
      </c>
      <c r="M80" s="52" t="s">
        <v>231</v>
      </c>
      <c r="N80" s="52" t="s">
        <v>231</v>
      </c>
      <c r="O80" s="52"/>
      <c r="P80" s="102"/>
      <c r="Q80" s="102">
        <v>0</v>
      </c>
      <c r="R80" s="102">
        <v>0</v>
      </c>
      <c r="S80" s="109">
        <f t="shared" ref="S80:S93" si="13">Q80+R80</f>
        <v>0</v>
      </c>
      <c r="T80" s="39">
        <v>0</v>
      </c>
      <c r="U80" s="102">
        <v>0</v>
      </c>
      <c r="V80" s="39">
        <v>2</v>
      </c>
      <c r="W80" s="102">
        <v>55</v>
      </c>
      <c r="X80" s="39">
        <v>2</v>
      </c>
      <c r="Y80" s="109">
        <v>110</v>
      </c>
      <c r="Z80" s="109">
        <f t="shared" ref="Z80:Z93" si="14">S80+Y80</f>
        <v>110</v>
      </c>
      <c r="AA80" s="103"/>
      <c r="AB80" s="7"/>
      <c r="AC80" s="7"/>
    </row>
    <row r="81" spans="1:29" ht="28.5" x14ac:dyDescent="0.2">
      <c r="A81" s="63" t="s">
        <v>75</v>
      </c>
      <c r="B81" s="63" t="s">
        <v>133</v>
      </c>
      <c r="C81" s="97" t="s">
        <v>232</v>
      </c>
      <c r="D81" s="39" t="s">
        <v>119</v>
      </c>
      <c r="E81" s="39" t="s">
        <v>110</v>
      </c>
      <c r="F81" s="39" t="s">
        <v>120</v>
      </c>
      <c r="G81" s="51"/>
      <c r="H81" s="39"/>
      <c r="I81" s="39" t="s">
        <v>74</v>
      </c>
      <c r="J81" s="40" t="s">
        <v>121</v>
      </c>
      <c r="K81" s="39" t="s">
        <v>74</v>
      </c>
      <c r="L81" s="41" t="s">
        <v>233</v>
      </c>
      <c r="M81" s="52" t="s">
        <v>234</v>
      </c>
      <c r="N81" s="52" t="s">
        <v>234</v>
      </c>
      <c r="O81" s="52"/>
      <c r="P81" s="102"/>
      <c r="Q81" s="102">
        <v>0</v>
      </c>
      <c r="R81" s="102">
        <v>0</v>
      </c>
      <c r="S81" s="109">
        <f t="shared" si="13"/>
        <v>0</v>
      </c>
      <c r="T81" s="39">
        <v>0</v>
      </c>
      <c r="U81" s="102">
        <v>527.75</v>
      </c>
      <c r="V81" s="39">
        <v>3</v>
      </c>
      <c r="W81" s="102">
        <v>279.7</v>
      </c>
      <c r="X81" s="39">
        <v>3</v>
      </c>
      <c r="Y81" s="109">
        <f t="shared" ref="Y81:Y91" si="15">(T81*U81)+(V81*W81)</f>
        <v>839.09999999999991</v>
      </c>
      <c r="Z81" s="109">
        <f t="shared" si="14"/>
        <v>839.09999999999991</v>
      </c>
      <c r="AA81" s="103"/>
      <c r="AB81" s="7"/>
      <c r="AC81" s="7"/>
    </row>
    <row r="82" spans="1:29" ht="28.5" x14ac:dyDescent="0.2">
      <c r="A82" s="63" t="s">
        <v>75</v>
      </c>
      <c r="B82" s="63" t="s">
        <v>133</v>
      </c>
      <c r="C82" s="97" t="s">
        <v>235</v>
      </c>
      <c r="D82" s="39" t="s">
        <v>236</v>
      </c>
      <c r="E82" s="39" t="s">
        <v>110</v>
      </c>
      <c r="F82" s="39" t="s">
        <v>120</v>
      </c>
      <c r="G82" s="51"/>
      <c r="H82" s="39"/>
      <c r="I82" s="39" t="s">
        <v>74</v>
      </c>
      <c r="J82" s="40" t="s">
        <v>121</v>
      </c>
      <c r="K82" s="39" t="s">
        <v>74</v>
      </c>
      <c r="L82" s="41" t="s">
        <v>237</v>
      </c>
      <c r="M82" s="52">
        <v>45663</v>
      </c>
      <c r="N82" s="52">
        <v>45663</v>
      </c>
      <c r="O82" s="52"/>
      <c r="P82" s="102"/>
      <c r="Q82" s="102">
        <v>0</v>
      </c>
      <c r="R82" s="102">
        <v>0</v>
      </c>
      <c r="S82" s="109">
        <f t="shared" si="13"/>
        <v>0</v>
      </c>
      <c r="T82" s="39">
        <v>0</v>
      </c>
      <c r="U82" s="102">
        <v>527.75</v>
      </c>
      <c r="V82" s="39">
        <v>1</v>
      </c>
      <c r="W82" s="102">
        <v>279.7</v>
      </c>
      <c r="X82" s="39">
        <v>1</v>
      </c>
      <c r="Y82" s="109">
        <f t="shared" si="15"/>
        <v>279.7</v>
      </c>
      <c r="Z82" s="109">
        <f t="shared" si="14"/>
        <v>279.7</v>
      </c>
      <c r="AA82" s="103"/>
      <c r="AB82" s="7"/>
      <c r="AC82" s="7"/>
    </row>
    <row r="83" spans="1:29" ht="57" x14ac:dyDescent="0.2">
      <c r="A83" s="63" t="s">
        <v>75</v>
      </c>
      <c r="B83" s="63" t="s">
        <v>133</v>
      </c>
      <c r="C83" s="97" t="s">
        <v>122</v>
      </c>
      <c r="D83" s="39" t="s">
        <v>123</v>
      </c>
      <c r="E83" s="39" t="s">
        <v>82</v>
      </c>
      <c r="F83" s="39" t="s">
        <v>120</v>
      </c>
      <c r="G83" s="51"/>
      <c r="H83" s="39"/>
      <c r="I83" s="39" t="s">
        <v>74</v>
      </c>
      <c r="J83" s="40" t="s">
        <v>121</v>
      </c>
      <c r="K83" s="39" t="s">
        <v>74</v>
      </c>
      <c r="L83" s="41" t="s">
        <v>238</v>
      </c>
      <c r="M83" s="52" t="s">
        <v>239</v>
      </c>
      <c r="N83" s="52" t="s">
        <v>239</v>
      </c>
      <c r="O83" s="52"/>
      <c r="P83" s="102"/>
      <c r="Q83" s="102">
        <v>0</v>
      </c>
      <c r="R83" s="102">
        <v>0</v>
      </c>
      <c r="S83" s="109">
        <f t="shared" si="13"/>
        <v>0</v>
      </c>
      <c r="T83" s="39">
        <v>0</v>
      </c>
      <c r="U83" s="102">
        <v>0</v>
      </c>
      <c r="V83" s="39">
        <v>6</v>
      </c>
      <c r="W83" s="102">
        <v>279.7</v>
      </c>
      <c r="X83" s="39">
        <v>6</v>
      </c>
      <c r="Y83" s="109">
        <f t="shared" si="15"/>
        <v>1678.1999999999998</v>
      </c>
      <c r="Z83" s="109">
        <f t="shared" si="14"/>
        <v>1678.1999999999998</v>
      </c>
      <c r="AA83" s="103"/>
      <c r="AB83" s="7"/>
      <c r="AC83" s="7"/>
    </row>
    <row r="84" spans="1:29" ht="57" x14ac:dyDescent="0.2">
      <c r="A84" s="63" t="s">
        <v>75</v>
      </c>
      <c r="B84" s="63" t="s">
        <v>133</v>
      </c>
      <c r="C84" s="98" t="s">
        <v>124</v>
      </c>
      <c r="D84" s="17" t="s">
        <v>125</v>
      </c>
      <c r="E84" s="17" t="s">
        <v>110</v>
      </c>
      <c r="F84" s="18" t="s">
        <v>111</v>
      </c>
      <c r="G84" s="28"/>
      <c r="H84" s="17"/>
      <c r="I84" s="17" t="s">
        <v>74</v>
      </c>
      <c r="J84" s="17" t="s">
        <v>121</v>
      </c>
      <c r="K84" s="17" t="s">
        <v>74</v>
      </c>
      <c r="L84" s="71" t="s">
        <v>240</v>
      </c>
      <c r="M84" s="72" t="s">
        <v>241</v>
      </c>
      <c r="N84" s="72" t="s">
        <v>241</v>
      </c>
      <c r="O84" s="72"/>
      <c r="P84" s="104"/>
      <c r="Q84" s="104">
        <v>0</v>
      </c>
      <c r="R84" s="104">
        <v>0</v>
      </c>
      <c r="S84" s="110">
        <f t="shared" si="13"/>
        <v>0</v>
      </c>
      <c r="T84" s="17">
        <v>0</v>
      </c>
      <c r="U84" s="104">
        <v>0</v>
      </c>
      <c r="V84" s="17">
        <v>4</v>
      </c>
      <c r="W84" s="102">
        <v>279.7</v>
      </c>
      <c r="X84" s="17">
        <v>4</v>
      </c>
      <c r="Y84" s="110">
        <f t="shared" si="15"/>
        <v>1118.8</v>
      </c>
      <c r="Z84" s="110">
        <f t="shared" si="14"/>
        <v>1118.8</v>
      </c>
      <c r="AA84" s="105"/>
      <c r="AB84" s="7"/>
      <c r="AC84" s="7"/>
    </row>
    <row r="85" spans="1:29" ht="42.75" x14ac:dyDescent="0.2">
      <c r="A85" s="63" t="s">
        <v>75</v>
      </c>
      <c r="B85" s="63" t="s">
        <v>133</v>
      </c>
      <c r="C85" s="99" t="s">
        <v>108</v>
      </c>
      <c r="D85" s="18" t="s">
        <v>109</v>
      </c>
      <c r="E85" s="18" t="s">
        <v>110</v>
      </c>
      <c r="F85" s="18" t="s">
        <v>111</v>
      </c>
      <c r="G85" s="28"/>
      <c r="H85" s="18"/>
      <c r="I85" s="18" t="s">
        <v>74</v>
      </c>
      <c r="J85" s="17" t="s">
        <v>76</v>
      </c>
      <c r="K85" s="18" t="s">
        <v>74</v>
      </c>
      <c r="L85" s="29" t="s">
        <v>242</v>
      </c>
      <c r="M85" s="30" t="s">
        <v>243</v>
      </c>
      <c r="N85" s="30" t="s">
        <v>243</v>
      </c>
      <c r="O85" s="30"/>
      <c r="P85" s="31"/>
      <c r="Q85" s="31">
        <v>0</v>
      </c>
      <c r="R85" s="31">
        <v>0</v>
      </c>
      <c r="S85" s="109">
        <f t="shared" si="13"/>
        <v>0</v>
      </c>
      <c r="T85" s="18">
        <v>0</v>
      </c>
      <c r="U85" s="31">
        <v>0</v>
      </c>
      <c r="V85" s="18">
        <v>5</v>
      </c>
      <c r="W85" s="102">
        <v>279.7</v>
      </c>
      <c r="X85" s="18">
        <v>5</v>
      </c>
      <c r="Y85" s="109">
        <f t="shared" si="15"/>
        <v>1398.5</v>
      </c>
      <c r="Z85" s="109">
        <f t="shared" si="14"/>
        <v>1398.5</v>
      </c>
      <c r="AA85" s="32"/>
      <c r="AB85" s="7"/>
      <c r="AC85" s="7"/>
    </row>
    <row r="86" spans="1:29" ht="28.5" x14ac:dyDescent="0.2">
      <c r="A86" s="63" t="s">
        <v>75</v>
      </c>
      <c r="B86" s="63" t="s">
        <v>133</v>
      </c>
      <c r="C86" s="99" t="s">
        <v>128</v>
      </c>
      <c r="D86" s="18" t="s">
        <v>129</v>
      </c>
      <c r="E86" s="18" t="s">
        <v>112</v>
      </c>
      <c r="F86" s="18" t="s">
        <v>244</v>
      </c>
      <c r="G86" s="28"/>
      <c r="H86" s="18"/>
      <c r="I86" s="18" t="s">
        <v>74</v>
      </c>
      <c r="J86" s="17" t="s">
        <v>76</v>
      </c>
      <c r="K86" s="18" t="s">
        <v>74</v>
      </c>
      <c r="L86" s="29" t="s">
        <v>175</v>
      </c>
      <c r="M86" s="30" t="s">
        <v>245</v>
      </c>
      <c r="N86" s="30" t="s">
        <v>245</v>
      </c>
      <c r="O86" s="30"/>
      <c r="P86" s="31"/>
      <c r="Q86" s="31">
        <v>0</v>
      </c>
      <c r="R86" s="31">
        <v>0</v>
      </c>
      <c r="S86" s="109">
        <f t="shared" si="13"/>
        <v>0</v>
      </c>
      <c r="T86" s="18">
        <v>0</v>
      </c>
      <c r="U86" s="31">
        <v>0</v>
      </c>
      <c r="V86" s="18">
        <v>2</v>
      </c>
      <c r="W86" s="102">
        <v>279.7</v>
      </c>
      <c r="X86" s="18">
        <v>2</v>
      </c>
      <c r="Y86" s="109">
        <f t="shared" si="15"/>
        <v>559.4</v>
      </c>
      <c r="Z86" s="109">
        <f>S86+Y86</f>
        <v>559.4</v>
      </c>
      <c r="AA86" s="32"/>
      <c r="AB86" s="7"/>
      <c r="AC86" s="7"/>
    </row>
    <row r="87" spans="1:29" ht="42.75" x14ac:dyDescent="0.2">
      <c r="A87" s="63" t="s">
        <v>75</v>
      </c>
      <c r="B87" s="63" t="s">
        <v>133</v>
      </c>
      <c r="C87" s="99" t="s">
        <v>176</v>
      </c>
      <c r="D87" s="18" t="s">
        <v>177</v>
      </c>
      <c r="E87" s="18" t="s">
        <v>110</v>
      </c>
      <c r="F87" s="18" t="s">
        <v>127</v>
      </c>
      <c r="G87" s="28"/>
      <c r="H87" s="18"/>
      <c r="I87" s="18" t="s">
        <v>74</v>
      </c>
      <c r="J87" s="17" t="s">
        <v>76</v>
      </c>
      <c r="K87" s="18" t="s">
        <v>74</v>
      </c>
      <c r="L87" s="29" t="s">
        <v>246</v>
      </c>
      <c r="M87" s="30" t="s">
        <v>247</v>
      </c>
      <c r="N87" s="30" t="s">
        <v>247</v>
      </c>
      <c r="O87" s="30"/>
      <c r="P87" s="31"/>
      <c r="Q87" s="31">
        <v>0</v>
      </c>
      <c r="R87" s="31">
        <v>0</v>
      </c>
      <c r="S87" s="109">
        <f t="shared" si="13"/>
        <v>0</v>
      </c>
      <c r="T87" s="18">
        <v>0</v>
      </c>
      <c r="U87" s="31">
        <v>0</v>
      </c>
      <c r="V87" s="18">
        <v>3</v>
      </c>
      <c r="W87" s="102">
        <v>279.7</v>
      </c>
      <c r="X87" s="18">
        <v>3</v>
      </c>
      <c r="Y87" s="109">
        <f t="shared" si="15"/>
        <v>839.09999999999991</v>
      </c>
      <c r="Z87" s="109">
        <f t="shared" si="14"/>
        <v>839.09999999999991</v>
      </c>
      <c r="AA87" s="32"/>
      <c r="AB87" s="7"/>
      <c r="AC87" s="7"/>
    </row>
    <row r="88" spans="1:29" ht="57" x14ac:dyDescent="0.2">
      <c r="A88" s="63" t="s">
        <v>75</v>
      </c>
      <c r="B88" s="63" t="s">
        <v>133</v>
      </c>
      <c r="C88" s="99" t="s">
        <v>182</v>
      </c>
      <c r="D88" s="18" t="s">
        <v>183</v>
      </c>
      <c r="E88" s="18" t="s">
        <v>130</v>
      </c>
      <c r="F88" s="18" t="s">
        <v>248</v>
      </c>
      <c r="G88" s="28"/>
      <c r="H88" s="18"/>
      <c r="I88" s="18" t="s">
        <v>74</v>
      </c>
      <c r="J88" s="17" t="s">
        <v>76</v>
      </c>
      <c r="K88" s="18" t="s">
        <v>74</v>
      </c>
      <c r="L88" s="29" t="s">
        <v>249</v>
      </c>
      <c r="M88" s="30" t="s">
        <v>250</v>
      </c>
      <c r="N88" s="30" t="s">
        <v>250</v>
      </c>
      <c r="O88" s="30"/>
      <c r="P88" s="31"/>
      <c r="Q88" s="31">
        <v>0</v>
      </c>
      <c r="R88" s="31">
        <v>0</v>
      </c>
      <c r="S88" s="109">
        <f t="shared" si="13"/>
        <v>0</v>
      </c>
      <c r="T88" s="18">
        <v>0</v>
      </c>
      <c r="U88" s="31">
        <v>0</v>
      </c>
      <c r="V88" s="18">
        <v>4</v>
      </c>
      <c r="W88" s="102">
        <v>279.7</v>
      </c>
      <c r="X88" s="18">
        <v>4</v>
      </c>
      <c r="Y88" s="109">
        <f t="shared" si="15"/>
        <v>1118.8</v>
      </c>
      <c r="Z88" s="109">
        <f t="shared" si="14"/>
        <v>1118.8</v>
      </c>
      <c r="AA88" s="32"/>
      <c r="AB88" s="7"/>
      <c r="AC88" s="7"/>
    </row>
    <row r="89" spans="1:29" ht="28.5" x14ac:dyDescent="0.2">
      <c r="A89" s="63" t="s">
        <v>75</v>
      </c>
      <c r="B89" s="63" t="s">
        <v>133</v>
      </c>
      <c r="C89" s="97" t="s">
        <v>251</v>
      </c>
      <c r="D89" s="39" t="s">
        <v>252</v>
      </c>
      <c r="E89" s="39" t="s">
        <v>110</v>
      </c>
      <c r="F89" s="39" t="s">
        <v>253</v>
      </c>
      <c r="G89" s="51"/>
      <c r="H89" s="39"/>
      <c r="I89" s="39" t="s">
        <v>74</v>
      </c>
      <c r="J89" s="40" t="s">
        <v>76</v>
      </c>
      <c r="K89" s="39" t="s">
        <v>74</v>
      </c>
      <c r="L89" s="41" t="s">
        <v>254</v>
      </c>
      <c r="M89" s="52" t="s">
        <v>255</v>
      </c>
      <c r="N89" s="52" t="s">
        <v>255</v>
      </c>
      <c r="O89" s="52"/>
      <c r="P89" s="102"/>
      <c r="Q89" s="102">
        <v>0</v>
      </c>
      <c r="R89" s="102">
        <v>0</v>
      </c>
      <c r="S89" s="109">
        <f t="shared" si="13"/>
        <v>0</v>
      </c>
      <c r="T89" s="39">
        <v>0</v>
      </c>
      <c r="U89" s="102">
        <v>0</v>
      </c>
      <c r="V89" s="39">
        <v>2</v>
      </c>
      <c r="W89" s="102">
        <v>279.7</v>
      </c>
      <c r="X89" s="39">
        <v>2</v>
      </c>
      <c r="Y89" s="109">
        <f t="shared" si="15"/>
        <v>559.4</v>
      </c>
      <c r="Z89" s="109">
        <f t="shared" si="14"/>
        <v>559.4</v>
      </c>
      <c r="AA89" s="103"/>
      <c r="AB89" s="7"/>
      <c r="AC89" s="7"/>
    </row>
    <row r="90" spans="1:29" ht="14.25" x14ac:dyDescent="0.2">
      <c r="A90" s="63" t="s">
        <v>75</v>
      </c>
      <c r="B90" s="63" t="s">
        <v>133</v>
      </c>
      <c r="C90" s="98" t="s">
        <v>113</v>
      </c>
      <c r="D90" s="17" t="s">
        <v>114</v>
      </c>
      <c r="E90" s="17" t="s">
        <v>115</v>
      </c>
      <c r="F90" s="17" t="s">
        <v>256</v>
      </c>
      <c r="G90" s="28"/>
      <c r="H90" s="17"/>
      <c r="I90" s="17" t="s">
        <v>74</v>
      </c>
      <c r="J90" s="17" t="s">
        <v>76</v>
      </c>
      <c r="K90" s="17" t="s">
        <v>74</v>
      </c>
      <c r="L90" s="71" t="s">
        <v>257</v>
      </c>
      <c r="M90" s="72" t="s">
        <v>258</v>
      </c>
      <c r="N90" s="72" t="s">
        <v>258</v>
      </c>
      <c r="O90" s="72"/>
      <c r="P90" s="104"/>
      <c r="Q90" s="104">
        <v>0</v>
      </c>
      <c r="R90" s="104">
        <v>0</v>
      </c>
      <c r="S90" s="110">
        <f t="shared" si="13"/>
        <v>0</v>
      </c>
      <c r="T90" s="17">
        <v>0</v>
      </c>
      <c r="U90" s="104">
        <v>0</v>
      </c>
      <c r="V90" s="17">
        <v>2</v>
      </c>
      <c r="W90" s="102">
        <v>279.7</v>
      </c>
      <c r="X90" s="17">
        <v>2</v>
      </c>
      <c r="Y90" s="110">
        <f t="shared" si="15"/>
        <v>559.4</v>
      </c>
      <c r="Z90" s="110">
        <f t="shared" si="14"/>
        <v>559.4</v>
      </c>
      <c r="AA90" s="105"/>
      <c r="AB90" s="7"/>
      <c r="AC90" s="7"/>
    </row>
    <row r="91" spans="1:29" ht="71.25" x14ac:dyDescent="0.2">
      <c r="A91" s="63" t="s">
        <v>75</v>
      </c>
      <c r="B91" s="63" t="s">
        <v>133</v>
      </c>
      <c r="C91" s="99" t="s">
        <v>116</v>
      </c>
      <c r="D91" s="18" t="s">
        <v>117</v>
      </c>
      <c r="E91" s="18" t="s">
        <v>118</v>
      </c>
      <c r="F91" s="18" t="s">
        <v>111</v>
      </c>
      <c r="G91" s="28"/>
      <c r="H91" s="18"/>
      <c r="I91" s="18" t="s">
        <v>74</v>
      </c>
      <c r="J91" s="17" t="s">
        <v>76</v>
      </c>
      <c r="K91" s="18" t="s">
        <v>74</v>
      </c>
      <c r="L91" s="29" t="s">
        <v>259</v>
      </c>
      <c r="M91" s="30" t="s">
        <v>260</v>
      </c>
      <c r="N91" s="30" t="s">
        <v>260</v>
      </c>
      <c r="O91" s="30"/>
      <c r="P91" s="31"/>
      <c r="Q91" s="31">
        <v>0</v>
      </c>
      <c r="R91" s="31">
        <v>0</v>
      </c>
      <c r="S91" s="109">
        <f t="shared" si="13"/>
        <v>0</v>
      </c>
      <c r="T91" s="18">
        <v>0</v>
      </c>
      <c r="U91" s="31">
        <v>0</v>
      </c>
      <c r="V91" s="18">
        <v>7</v>
      </c>
      <c r="W91" s="102">
        <v>279.7</v>
      </c>
      <c r="X91" s="18">
        <v>7</v>
      </c>
      <c r="Y91" s="109">
        <f t="shared" si="15"/>
        <v>1957.8999999999999</v>
      </c>
      <c r="Z91" s="109">
        <f t="shared" si="14"/>
        <v>1957.8999999999999</v>
      </c>
      <c r="AA91" s="32"/>
      <c r="AB91" s="7"/>
      <c r="AC91" s="7"/>
    </row>
    <row r="92" spans="1:29" ht="71.25" x14ac:dyDescent="0.2">
      <c r="A92" s="63" t="s">
        <v>75</v>
      </c>
      <c r="B92" s="63" t="s">
        <v>133</v>
      </c>
      <c r="C92" s="98" t="s">
        <v>261</v>
      </c>
      <c r="D92" s="17" t="s">
        <v>262</v>
      </c>
      <c r="E92" s="17" t="s">
        <v>110</v>
      </c>
      <c r="F92" s="17" t="s">
        <v>111</v>
      </c>
      <c r="G92" s="28"/>
      <c r="H92" s="17"/>
      <c r="I92" s="17" t="s">
        <v>74</v>
      </c>
      <c r="J92" s="17" t="s">
        <v>76</v>
      </c>
      <c r="K92" s="17" t="s">
        <v>74</v>
      </c>
      <c r="L92" s="71" t="s">
        <v>263</v>
      </c>
      <c r="M92" s="72" t="s">
        <v>264</v>
      </c>
      <c r="N92" s="72" t="s">
        <v>264</v>
      </c>
      <c r="O92" s="72"/>
      <c r="P92" s="104"/>
      <c r="Q92" s="104">
        <v>0</v>
      </c>
      <c r="R92" s="104">
        <v>0</v>
      </c>
      <c r="S92" s="110">
        <f t="shared" si="13"/>
        <v>0</v>
      </c>
      <c r="T92" s="17">
        <v>0</v>
      </c>
      <c r="U92" s="104">
        <v>0</v>
      </c>
      <c r="V92" s="17">
        <v>4</v>
      </c>
      <c r="W92" s="102">
        <v>279.7</v>
      </c>
      <c r="X92" s="17">
        <v>4</v>
      </c>
      <c r="Y92" s="110">
        <v>1118.8</v>
      </c>
      <c r="Z92" s="110">
        <f t="shared" si="14"/>
        <v>1118.8</v>
      </c>
      <c r="AA92" s="105"/>
      <c r="AB92" s="7"/>
      <c r="AC92" s="7"/>
    </row>
    <row r="93" spans="1:29" ht="28.5" x14ac:dyDescent="0.2">
      <c r="A93" s="63" t="s">
        <v>75</v>
      </c>
      <c r="B93" s="63" t="s">
        <v>133</v>
      </c>
      <c r="C93" s="99" t="s">
        <v>178</v>
      </c>
      <c r="D93" s="18" t="s">
        <v>179</v>
      </c>
      <c r="E93" s="18" t="s">
        <v>180</v>
      </c>
      <c r="F93" s="18" t="s">
        <v>111</v>
      </c>
      <c r="G93" s="28"/>
      <c r="H93" s="18"/>
      <c r="I93" s="18" t="s">
        <v>74</v>
      </c>
      <c r="J93" s="17" t="s">
        <v>76</v>
      </c>
      <c r="K93" s="18" t="s">
        <v>74</v>
      </c>
      <c r="L93" s="29" t="s">
        <v>265</v>
      </c>
      <c r="M93" s="30" t="s">
        <v>266</v>
      </c>
      <c r="N93" s="30" t="s">
        <v>266</v>
      </c>
      <c r="O93" s="30"/>
      <c r="P93" s="31"/>
      <c r="Q93" s="31">
        <v>0</v>
      </c>
      <c r="R93" s="31">
        <v>0</v>
      </c>
      <c r="S93" s="109">
        <f t="shared" si="13"/>
        <v>0</v>
      </c>
      <c r="T93" s="18">
        <v>0</v>
      </c>
      <c r="U93" s="31">
        <v>0</v>
      </c>
      <c r="V93" s="18">
        <v>2</v>
      </c>
      <c r="W93" s="102">
        <v>279.7</v>
      </c>
      <c r="X93" s="18">
        <v>2</v>
      </c>
      <c r="Y93" s="109">
        <f t="shared" ref="Y93" si="16">(T93*U93)+(V93*W93)</f>
        <v>559.4</v>
      </c>
      <c r="Z93" s="109">
        <f t="shared" si="14"/>
        <v>559.4</v>
      </c>
      <c r="AA93" s="32"/>
      <c r="AB93" s="7"/>
      <c r="AC93" s="7"/>
    </row>
    <row r="94" spans="1:29" ht="28.5" x14ac:dyDescent="0.2">
      <c r="A94" s="63" t="s">
        <v>75</v>
      </c>
      <c r="B94" s="63" t="s">
        <v>88</v>
      </c>
      <c r="C94" s="59" t="s">
        <v>89</v>
      </c>
      <c r="D94" s="63" t="s">
        <v>91</v>
      </c>
      <c r="E94" s="63" t="s">
        <v>90</v>
      </c>
      <c r="F94" s="63" t="s">
        <v>215</v>
      </c>
      <c r="G94" s="106"/>
      <c r="H94" s="63"/>
      <c r="I94" s="63" t="s">
        <v>74</v>
      </c>
      <c r="J94" s="69" t="s">
        <v>83</v>
      </c>
      <c r="K94" s="63" t="s">
        <v>74</v>
      </c>
      <c r="L94" s="64" t="s">
        <v>73</v>
      </c>
      <c r="M94" s="65">
        <v>45672</v>
      </c>
      <c r="N94" s="65">
        <v>45675</v>
      </c>
      <c r="O94" s="107"/>
      <c r="P94" s="108"/>
      <c r="Q94" s="108">
        <v>0</v>
      </c>
      <c r="R94" s="108">
        <v>0</v>
      </c>
      <c r="S94" s="111">
        <v>0</v>
      </c>
      <c r="T94" s="63">
        <v>3</v>
      </c>
      <c r="U94" s="108">
        <v>120</v>
      </c>
      <c r="V94" s="63">
        <v>1</v>
      </c>
      <c r="W94" s="108">
        <v>55</v>
      </c>
      <c r="X94" s="63">
        <v>4</v>
      </c>
      <c r="Y94" s="111">
        <v>415</v>
      </c>
      <c r="Z94" s="111">
        <v>415</v>
      </c>
      <c r="AA94" s="67" t="s">
        <v>186</v>
      </c>
      <c r="AB94" s="7"/>
      <c r="AC94" s="7"/>
    </row>
    <row r="95" spans="1:29" ht="15.75" customHeight="1" x14ac:dyDescent="0.2">
      <c r="A95" s="63" t="s">
        <v>75</v>
      </c>
      <c r="B95" s="63" t="s">
        <v>88</v>
      </c>
      <c r="C95" s="59" t="s">
        <v>86</v>
      </c>
      <c r="D95" s="63" t="s">
        <v>94</v>
      </c>
      <c r="E95" s="63" t="s">
        <v>87</v>
      </c>
      <c r="F95" s="112" t="s">
        <v>216</v>
      </c>
      <c r="G95" s="106"/>
      <c r="H95" s="63"/>
      <c r="I95" s="63" t="s">
        <v>74</v>
      </c>
      <c r="J95" s="69" t="s">
        <v>83</v>
      </c>
      <c r="K95" s="63" t="s">
        <v>74</v>
      </c>
      <c r="L95" s="64" t="s">
        <v>73</v>
      </c>
      <c r="M95" s="65">
        <v>45663</v>
      </c>
      <c r="N95" s="65">
        <v>45665</v>
      </c>
      <c r="O95" s="107"/>
      <c r="P95" s="108"/>
      <c r="Q95" s="108">
        <v>0</v>
      </c>
      <c r="R95" s="108">
        <v>0</v>
      </c>
      <c r="S95" s="111">
        <v>0</v>
      </c>
      <c r="T95" s="63">
        <v>2</v>
      </c>
      <c r="U95" s="108">
        <v>559.41</v>
      </c>
      <c r="V95" s="63">
        <v>0</v>
      </c>
      <c r="W95" s="108">
        <v>279.7</v>
      </c>
      <c r="X95" s="63">
        <v>2</v>
      </c>
      <c r="Y95" s="111">
        <v>1118.82</v>
      </c>
      <c r="Z95" s="111">
        <v>1118.82</v>
      </c>
      <c r="AA95" s="67" t="s">
        <v>186</v>
      </c>
      <c r="AB95" s="7"/>
      <c r="AC95" s="7"/>
    </row>
    <row r="96" spans="1:29" ht="42.75" x14ac:dyDescent="0.2">
      <c r="A96" s="63" t="s">
        <v>75</v>
      </c>
      <c r="B96" s="63" t="s">
        <v>88</v>
      </c>
      <c r="C96" s="59" t="s">
        <v>86</v>
      </c>
      <c r="D96" s="63" t="s">
        <v>94</v>
      </c>
      <c r="E96" s="63" t="s">
        <v>87</v>
      </c>
      <c r="F96" s="63" t="s">
        <v>217</v>
      </c>
      <c r="G96" s="106"/>
      <c r="H96" s="63"/>
      <c r="I96" s="63" t="s">
        <v>74</v>
      </c>
      <c r="J96" s="69" t="s">
        <v>83</v>
      </c>
      <c r="K96" s="63" t="s">
        <v>74</v>
      </c>
      <c r="L96" s="64" t="s">
        <v>218</v>
      </c>
      <c r="M96" s="65">
        <v>45671</v>
      </c>
      <c r="N96" s="65">
        <v>45673</v>
      </c>
      <c r="O96" s="107"/>
      <c r="P96" s="108"/>
      <c r="Q96" s="108">
        <v>0</v>
      </c>
      <c r="R96" s="108">
        <v>0</v>
      </c>
      <c r="S96" s="111">
        <v>0</v>
      </c>
      <c r="T96" s="63">
        <v>2</v>
      </c>
      <c r="U96" s="108">
        <v>559.41</v>
      </c>
      <c r="V96" s="63">
        <v>0</v>
      </c>
      <c r="W96" s="108">
        <v>279.7</v>
      </c>
      <c r="X96" s="63">
        <v>2</v>
      </c>
      <c r="Y96" s="111">
        <v>1118.82</v>
      </c>
      <c r="Z96" s="111">
        <v>1118.82</v>
      </c>
      <c r="AA96" s="67" t="s">
        <v>186</v>
      </c>
      <c r="AB96" s="7"/>
      <c r="AC96" s="7"/>
    </row>
    <row r="97" spans="1:29" ht="15.75" customHeight="1" x14ac:dyDescent="0.2">
      <c r="A97" s="63" t="s">
        <v>75</v>
      </c>
      <c r="B97" s="63" t="s">
        <v>88</v>
      </c>
      <c r="C97" s="59" t="s">
        <v>219</v>
      </c>
      <c r="D97" s="63" t="s">
        <v>220</v>
      </c>
      <c r="E97" s="63" t="s">
        <v>79</v>
      </c>
      <c r="F97" s="63" t="s">
        <v>221</v>
      </c>
      <c r="G97" s="106"/>
      <c r="H97" s="63"/>
      <c r="I97" s="63" t="s">
        <v>74</v>
      </c>
      <c r="J97" s="69" t="s">
        <v>80</v>
      </c>
      <c r="K97" s="63" t="s">
        <v>74</v>
      </c>
      <c r="L97" s="63" t="s">
        <v>222</v>
      </c>
      <c r="M97" s="65">
        <v>45664</v>
      </c>
      <c r="N97" s="65">
        <v>45666</v>
      </c>
      <c r="O97" s="107"/>
      <c r="P97" s="108"/>
      <c r="Q97" s="108">
        <v>0</v>
      </c>
      <c r="R97" s="108">
        <v>0</v>
      </c>
      <c r="S97" s="111">
        <v>0</v>
      </c>
      <c r="T97" s="63">
        <v>2</v>
      </c>
      <c r="U97" s="108">
        <v>559.41</v>
      </c>
      <c r="V97" s="63">
        <v>0</v>
      </c>
      <c r="W97" s="108">
        <v>279.7</v>
      </c>
      <c r="X97" s="63">
        <v>2</v>
      </c>
      <c r="Y97" s="111">
        <v>1118.82</v>
      </c>
      <c r="Z97" s="111">
        <v>1118.82</v>
      </c>
      <c r="AA97" s="67" t="s">
        <v>186</v>
      </c>
      <c r="AB97" s="7"/>
      <c r="AC97" s="7"/>
    </row>
    <row r="98" spans="1:29" ht="15.75" customHeight="1" x14ac:dyDescent="0.2">
      <c r="A98" s="63" t="s">
        <v>75</v>
      </c>
      <c r="B98" s="63" t="s">
        <v>88</v>
      </c>
      <c r="C98" s="63" t="s">
        <v>81</v>
      </c>
      <c r="D98" s="63" t="s">
        <v>223</v>
      </c>
      <c r="E98" s="63" t="s">
        <v>82</v>
      </c>
      <c r="F98" s="63" t="s">
        <v>224</v>
      </c>
      <c r="G98" s="106"/>
      <c r="H98" s="63"/>
      <c r="I98" s="63" t="s">
        <v>74</v>
      </c>
      <c r="J98" s="69" t="s">
        <v>83</v>
      </c>
      <c r="K98" s="63" t="s">
        <v>74</v>
      </c>
      <c r="L98" s="63" t="s">
        <v>225</v>
      </c>
      <c r="M98" s="65">
        <v>45670</v>
      </c>
      <c r="N98" s="65">
        <v>45673</v>
      </c>
      <c r="O98" s="107"/>
      <c r="P98" s="108"/>
      <c r="Q98" s="108">
        <v>0</v>
      </c>
      <c r="R98" s="108">
        <v>0</v>
      </c>
      <c r="S98" s="111">
        <v>0</v>
      </c>
      <c r="T98" s="63">
        <v>3</v>
      </c>
      <c r="U98" s="108">
        <v>559.41</v>
      </c>
      <c r="V98" s="63">
        <v>0</v>
      </c>
      <c r="W98" s="108">
        <v>279.7</v>
      </c>
      <c r="X98" s="63">
        <v>3</v>
      </c>
      <c r="Y98" s="111">
        <v>1678.23</v>
      </c>
      <c r="Z98" s="111">
        <v>1583.25</v>
      </c>
      <c r="AA98" s="67" t="s">
        <v>186</v>
      </c>
      <c r="AB98" s="7"/>
      <c r="AC98" s="7"/>
    </row>
    <row r="99" spans="1:29" ht="15.75" customHeight="1" x14ac:dyDescent="0.2">
      <c r="A99" s="5"/>
      <c r="B99" s="4"/>
      <c r="C99" s="6"/>
      <c r="D99" s="7"/>
      <c r="E99" s="7"/>
      <c r="F99" s="7"/>
      <c r="G99" s="8"/>
      <c r="H99" s="8"/>
      <c r="I99" s="8"/>
      <c r="J99" s="8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7"/>
      <c r="AC99" s="7"/>
    </row>
    <row r="100" spans="1:29" ht="15.75" customHeight="1" x14ac:dyDescent="0.25">
      <c r="A100" s="1003" t="s">
        <v>16</v>
      </c>
      <c r="B100" s="1004"/>
      <c r="C100" s="1004"/>
      <c r="D100" s="1004"/>
      <c r="E100" s="1004"/>
      <c r="F100" s="1004"/>
      <c r="G100" s="1004"/>
      <c r="H100" s="1004"/>
      <c r="I100" s="1004"/>
      <c r="J100" s="1004"/>
      <c r="K100" s="1004"/>
      <c r="L100" s="1005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ht="15.75" customHeight="1" x14ac:dyDescent="0.2">
      <c r="A101" s="1006" t="s">
        <v>17</v>
      </c>
      <c r="B101" s="1000"/>
      <c r="C101" s="1000"/>
      <c r="D101" s="1000"/>
      <c r="E101" s="1000"/>
      <c r="F101" s="1000"/>
      <c r="G101" s="1000"/>
      <c r="H101" s="1000"/>
      <c r="I101" s="1000"/>
      <c r="J101" s="1000"/>
      <c r="K101" s="1000"/>
      <c r="L101" s="1001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ht="15.75" customHeight="1" x14ac:dyDescent="0.2">
      <c r="A102" s="999" t="s">
        <v>18</v>
      </c>
      <c r="B102" s="1000"/>
      <c r="C102" s="1000"/>
      <c r="D102" s="1000"/>
      <c r="E102" s="1000"/>
      <c r="F102" s="1000"/>
      <c r="G102" s="1000"/>
      <c r="H102" s="1000"/>
      <c r="I102" s="1000"/>
      <c r="J102" s="1000"/>
      <c r="K102" s="1000"/>
      <c r="L102" s="1001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ht="15.75" customHeight="1" x14ac:dyDescent="0.2">
      <c r="A103" s="999" t="s">
        <v>19</v>
      </c>
      <c r="B103" s="1000"/>
      <c r="C103" s="1000"/>
      <c r="D103" s="1000"/>
      <c r="E103" s="1000"/>
      <c r="F103" s="1000"/>
      <c r="G103" s="1000"/>
      <c r="H103" s="1000"/>
      <c r="I103" s="1000"/>
      <c r="J103" s="1000"/>
      <c r="K103" s="1000"/>
      <c r="L103" s="1001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 ht="15.75" customHeight="1" x14ac:dyDescent="0.2">
      <c r="A104" s="999" t="s">
        <v>20</v>
      </c>
      <c r="B104" s="1000"/>
      <c r="C104" s="1000"/>
      <c r="D104" s="1000"/>
      <c r="E104" s="1000"/>
      <c r="F104" s="1000"/>
      <c r="G104" s="1000"/>
      <c r="H104" s="1000"/>
      <c r="I104" s="1000"/>
      <c r="J104" s="1000"/>
      <c r="K104" s="1000"/>
      <c r="L104" s="1001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ht="15.75" customHeight="1" x14ac:dyDescent="0.2">
      <c r="A105" s="999" t="s">
        <v>21</v>
      </c>
      <c r="B105" s="1000"/>
      <c r="C105" s="1000"/>
      <c r="D105" s="1000"/>
      <c r="E105" s="1000"/>
      <c r="F105" s="1000"/>
      <c r="G105" s="1000"/>
      <c r="H105" s="1000"/>
      <c r="I105" s="1000"/>
      <c r="J105" s="1000"/>
      <c r="K105" s="1000"/>
      <c r="L105" s="1001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 ht="15.75" customHeight="1" x14ac:dyDescent="0.2">
      <c r="A106" s="999" t="s">
        <v>22</v>
      </c>
      <c r="B106" s="1000"/>
      <c r="C106" s="1000"/>
      <c r="D106" s="1000"/>
      <c r="E106" s="1000"/>
      <c r="F106" s="1000"/>
      <c r="G106" s="1000"/>
      <c r="H106" s="1000"/>
      <c r="I106" s="1000"/>
      <c r="J106" s="1000"/>
      <c r="K106" s="1000"/>
      <c r="L106" s="1001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ht="15.75" customHeight="1" x14ac:dyDescent="0.2">
      <c r="A107" s="999" t="s">
        <v>23</v>
      </c>
      <c r="B107" s="1000"/>
      <c r="C107" s="1000"/>
      <c r="D107" s="1000"/>
      <c r="E107" s="1000"/>
      <c r="F107" s="1000"/>
      <c r="G107" s="1000"/>
      <c r="H107" s="1000"/>
      <c r="I107" s="1000"/>
      <c r="J107" s="1000"/>
      <c r="K107" s="1000"/>
      <c r="L107" s="1001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5.75" customHeight="1" x14ac:dyDescent="0.2">
      <c r="A108" s="999" t="s">
        <v>49</v>
      </c>
      <c r="B108" s="1000"/>
      <c r="C108" s="1000"/>
      <c r="D108" s="1000"/>
      <c r="E108" s="1000"/>
      <c r="F108" s="1000"/>
      <c r="G108" s="1000"/>
      <c r="H108" s="1000"/>
      <c r="I108" s="1000"/>
      <c r="J108" s="1000"/>
      <c r="K108" s="1000"/>
      <c r="L108" s="1001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5.75" customHeight="1" x14ac:dyDescent="0.2">
      <c r="A109" s="999" t="s">
        <v>50</v>
      </c>
      <c r="B109" s="1000"/>
      <c r="C109" s="1000"/>
      <c r="D109" s="1000"/>
      <c r="E109" s="1000"/>
      <c r="F109" s="1000"/>
      <c r="G109" s="1000"/>
      <c r="H109" s="1000"/>
      <c r="I109" s="1000"/>
      <c r="J109" s="1000"/>
      <c r="K109" s="1000"/>
      <c r="L109" s="1001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5.75" customHeight="1" x14ac:dyDescent="0.2">
      <c r="A110" s="999" t="s">
        <v>51</v>
      </c>
      <c r="B110" s="1000"/>
      <c r="C110" s="1000"/>
      <c r="D110" s="1000"/>
      <c r="E110" s="1000"/>
      <c r="F110" s="1000"/>
      <c r="G110" s="1000"/>
      <c r="H110" s="1000"/>
      <c r="I110" s="1000"/>
      <c r="J110" s="1000"/>
      <c r="K110" s="1000"/>
      <c r="L110" s="1001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5.75" customHeight="1" x14ac:dyDescent="0.2">
      <c r="A111" s="999" t="s">
        <v>52</v>
      </c>
      <c r="B111" s="1000"/>
      <c r="C111" s="1000"/>
      <c r="D111" s="1000"/>
      <c r="E111" s="1000"/>
      <c r="F111" s="1000"/>
      <c r="G111" s="1000"/>
      <c r="H111" s="1000"/>
      <c r="I111" s="1000"/>
      <c r="J111" s="1000"/>
      <c r="K111" s="1000"/>
      <c r="L111" s="1001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5.75" customHeight="1" x14ac:dyDescent="0.2">
      <c r="A112" s="999" t="s">
        <v>53</v>
      </c>
      <c r="B112" s="1000"/>
      <c r="C112" s="1000"/>
      <c r="D112" s="1000"/>
      <c r="E112" s="1000"/>
      <c r="F112" s="1000"/>
      <c r="G112" s="1000"/>
      <c r="H112" s="1000"/>
      <c r="I112" s="1000"/>
      <c r="J112" s="1000"/>
      <c r="K112" s="1000"/>
      <c r="L112" s="1001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5.75" customHeight="1" x14ac:dyDescent="0.2">
      <c r="A113" s="999" t="s">
        <v>54</v>
      </c>
      <c r="B113" s="1000"/>
      <c r="C113" s="1000"/>
      <c r="D113" s="1000"/>
      <c r="E113" s="1000"/>
      <c r="F113" s="1000"/>
      <c r="G113" s="1000"/>
      <c r="H113" s="1000"/>
      <c r="I113" s="1000"/>
      <c r="J113" s="1000"/>
      <c r="K113" s="1000"/>
      <c r="L113" s="1001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5.75" customHeight="1" x14ac:dyDescent="0.2">
      <c r="A114" s="999" t="s">
        <v>55</v>
      </c>
      <c r="B114" s="1000"/>
      <c r="C114" s="1000"/>
      <c r="D114" s="1000"/>
      <c r="E114" s="1000"/>
      <c r="F114" s="1000"/>
      <c r="G114" s="1000"/>
      <c r="H114" s="1000"/>
      <c r="I114" s="1000"/>
      <c r="J114" s="1000"/>
      <c r="K114" s="1000"/>
      <c r="L114" s="1001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5.75" customHeight="1" x14ac:dyDescent="0.2">
      <c r="A115" s="999" t="s">
        <v>56</v>
      </c>
      <c r="B115" s="1000"/>
      <c r="C115" s="1000"/>
      <c r="D115" s="1000"/>
      <c r="E115" s="1000"/>
      <c r="F115" s="1000"/>
      <c r="G115" s="1000"/>
      <c r="H115" s="1000"/>
      <c r="I115" s="1000"/>
      <c r="J115" s="1000"/>
      <c r="K115" s="1000"/>
      <c r="L115" s="1001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5.75" customHeight="1" x14ac:dyDescent="0.2">
      <c r="A116" s="999" t="s">
        <v>57</v>
      </c>
      <c r="B116" s="1000"/>
      <c r="C116" s="1000"/>
      <c r="D116" s="1000"/>
      <c r="E116" s="1000"/>
      <c r="F116" s="1000"/>
      <c r="G116" s="1000"/>
      <c r="H116" s="1000"/>
      <c r="I116" s="1000"/>
      <c r="J116" s="1000"/>
      <c r="K116" s="1000"/>
      <c r="L116" s="1001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5.75" customHeight="1" x14ac:dyDescent="0.2">
      <c r="A117" s="999" t="s">
        <v>58</v>
      </c>
      <c r="B117" s="1000"/>
      <c r="C117" s="1000"/>
      <c r="D117" s="1000"/>
      <c r="E117" s="1000"/>
      <c r="F117" s="1000"/>
      <c r="G117" s="1000"/>
      <c r="H117" s="1000"/>
      <c r="I117" s="1000"/>
      <c r="J117" s="1000"/>
      <c r="K117" s="1000"/>
      <c r="L117" s="1001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5.75" customHeight="1" x14ac:dyDescent="0.2">
      <c r="A118" s="999" t="s">
        <v>59</v>
      </c>
      <c r="B118" s="1000"/>
      <c r="C118" s="1000"/>
      <c r="D118" s="1000"/>
      <c r="E118" s="1000"/>
      <c r="F118" s="1000"/>
      <c r="G118" s="1000"/>
      <c r="H118" s="1000"/>
      <c r="I118" s="1000"/>
      <c r="J118" s="1000"/>
      <c r="K118" s="1000"/>
      <c r="L118" s="1001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5.75" customHeight="1" x14ac:dyDescent="0.2">
      <c r="A119" s="999" t="s">
        <v>60</v>
      </c>
      <c r="B119" s="1000"/>
      <c r="C119" s="1000"/>
      <c r="D119" s="1000"/>
      <c r="E119" s="1000"/>
      <c r="F119" s="1000"/>
      <c r="G119" s="1000"/>
      <c r="H119" s="1000"/>
      <c r="I119" s="1000"/>
      <c r="J119" s="1000"/>
      <c r="K119" s="1000"/>
      <c r="L119" s="1001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5.75" customHeight="1" x14ac:dyDescent="0.2">
      <c r="A120" s="999" t="s">
        <v>61</v>
      </c>
      <c r="B120" s="1000"/>
      <c r="C120" s="1000"/>
      <c r="D120" s="1000"/>
      <c r="E120" s="1000"/>
      <c r="F120" s="1000"/>
      <c r="G120" s="1000"/>
      <c r="H120" s="1000"/>
      <c r="I120" s="1000"/>
      <c r="J120" s="1000"/>
      <c r="K120" s="1000"/>
      <c r="L120" s="1001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5.75" customHeight="1" x14ac:dyDescent="0.2">
      <c r="A121" s="999" t="s">
        <v>62</v>
      </c>
      <c r="B121" s="1000"/>
      <c r="C121" s="1000"/>
      <c r="D121" s="1000"/>
      <c r="E121" s="1000"/>
      <c r="F121" s="1000"/>
      <c r="G121" s="1000"/>
      <c r="H121" s="1000"/>
      <c r="I121" s="1000"/>
      <c r="J121" s="1000"/>
      <c r="K121" s="1000"/>
      <c r="L121" s="1001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5.75" customHeight="1" x14ac:dyDescent="0.2">
      <c r="A122" s="999" t="s">
        <v>63</v>
      </c>
      <c r="B122" s="1000"/>
      <c r="C122" s="1000"/>
      <c r="D122" s="1000"/>
      <c r="E122" s="1000"/>
      <c r="F122" s="1000"/>
      <c r="G122" s="1000"/>
      <c r="H122" s="1000"/>
      <c r="I122" s="1000"/>
      <c r="J122" s="1000"/>
      <c r="K122" s="1000"/>
      <c r="L122" s="1001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5.75" customHeight="1" x14ac:dyDescent="0.2">
      <c r="A123" s="999" t="s">
        <v>64</v>
      </c>
      <c r="B123" s="1000"/>
      <c r="C123" s="1000"/>
      <c r="D123" s="1000"/>
      <c r="E123" s="1000"/>
      <c r="F123" s="1000"/>
      <c r="G123" s="1000"/>
      <c r="H123" s="1000"/>
      <c r="I123" s="1000"/>
      <c r="J123" s="1000"/>
      <c r="K123" s="1000"/>
      <c r="L123" s="1001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5.75" customHeight="1" x14ac:dyDescent="0.2">
      <c r="A124" s="999" t="s">
        <v>65</v>
      </c>
      <c r="B124" s="1000"/>
      <c r="C124" s="1000"/>
      <c r="D124" s="1000"/>
      <c r="E124" s="1000"/>
      <c r="F124" s="1000"/>
      <c r="G124" s="1000"/>
      <c r="H124" s="1000"/>
      <c r="I124" s="1000"/>
      <c r="J124" s="1000"/>
      <c r="K124" s="1000"/>
      <c r="L124" s="1001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5.75" customHeight="1" x14ac:dyDescent="0.2">
      <c r="A125" s="999" t="s">
        <v>66</v>
      </c>
      <c r="B125" s="1000"/>
      <c r="C125" s="1000"/>
      <c r="D125" s="1000"/>
      <c r="E125" s="1000"/>
      <c r="F125" s="1000"/>
      <c r="G125" s="1000"/>
      <c r="H125" s="1000"/>
      <c r="I125" s="1000"/>
      <c r="J125" s="1000"/>
      <c r="K125" s="1000"/>
      <c r="L125" s="1001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5.75" customHeight="1" x14ac:dyDescent="0.2">
      <c r="A126" s="999" t="s">
        <v>67</v>
      </c>
      <c r="B126" s="1000"/>
      <c r="C126" s="1000"/>
      <c r="D126" s="1000"/>
      <c r="E126" s="1000"/>
      <c r="F126" s="1000"/>
      <c r="G126" s="1000"/>
      <c r="H126" s="1000"/>
      <c r="I126" s="1000"/>
      <c r="J126" s="1000"/>
      <c r="K126" s="1000"/>
      <c r="L126" s="1001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5.75" customHeight="1" x14ac:dyDescent="0.2">
      <c r="A127" s="999" t="s">
        <v>68</v>
      </c>
      <c r="B127" s="1000"/>
      <c r="C127" s="1000"/>
      <c r="D127" s="1000"/>
      <c r="E127" s="1000"/>
      <c r="F127" s="1000"/>
      <c r="G127" s="1000"/>
      <c r="H127" s="1000"/>
      <c r="I127" s="1000"/>
      <c r="J127" s="1000"/>
      <c r="K127" s="1000"/>
      <c r="L127" s="1001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5.75" customHeight="1" x14ac:dyDescent="0.2">
      <c r="A128" s="999" t="s">
        <v>69</v>
      </c>
      <c r="B128" s="1000"/>
      <c r="C128" s="1000"/>
      <c r="D128" s="1000"/>
      <c r="E128" s="1000"/>
      <c r="F128" s="1000"/>
      <c r="G128" s="1000"/>
      <c r="H128" s="1000"/>
      <c r="I128" s="1000"/>
      <c r="J128" s="1000"/>
      <c r="K128" s="1000"/>
      <c r="L128" s="1001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5.75" customHeight="1" x14ac:dyDescent="0.2">
      <c r="A129" s="999" t="s">
        <v>70</v>
      </c>
      <c r="B129" s="1000"/>
      <c r="C129" s="1000"/>
      <c r="D129" s="1000"/>
      <c r="E129" s="1000"/>
      <c r="F129" s="1000"/>
      <c r="G129" s="1000"/>
      <c r="H129" s="1000"/>
      <c r="I129" s="1000"/>
      <c r="J129" s="1000"/>
      <c r="K129" s="1000"/>
      <c r="L129" s="1001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5.75" customHeight="1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5.75" customHeight="1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5.75" customHeight="1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5.75" customHeight="1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5.75" customHeight="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5.75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5.75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5.75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5.75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5.75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5.75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5.7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5.75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5.75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5.75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5.7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5.7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5.7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5.7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5.7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5.7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5.75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5.75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5.7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5.7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5.7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5.7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5.7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5.7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5.7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5.7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5.7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5.7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5.7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5.7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5.7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5.7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5.7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9" ht="15.7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9" ht="15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9" ht="15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5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5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5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5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5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5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5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5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5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5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5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5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5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5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5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5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5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5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5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5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5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5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5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5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5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5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5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5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5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5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5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5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5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5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5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5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5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5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5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5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5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5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5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5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5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5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5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5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5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5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5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5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5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5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5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5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5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5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5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5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5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5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5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5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 x14ac:dyDescent="0.2"/>
    <row r="331" spans="1:27" ht="15.75" customHeight="1" x14ac:dyDescent="0.2"/>
    <row r="332" spans="1:27" ht="15.75" customHeight="1" x14ac:dyDescent="0.2"/>
    <row r="333" spans="1:27" ht="15.75" customHeight="1" x14ac:dyDescent="0.2"/>
    <row r="334" spans="1:27" ht="15.75" customHeight="1" x14ac:dyDescent="0.2"/>
    <row r="335" spans="1:27" ht="15.75" customHeight="1" x14ac:dyDescent="0.2"/>
    <row r="336" spans="1:27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</sheetData>
  <mergeCells count="63">
    <mergeCell ref="F5:L5"/>
    <mergeCell ref="R6:R7"/>
    <mergeCell ref="Q6:Q7"/>
    <mergeCell ref="P6:P7"/>
    <mergeCell ref="O6:O7"/>
    <mergeCell ref="A1:A3"/>
    <mergeCell ref="B1:AA1"/>
    <mergeCell ref="B2:AA2"/>
    <mergeCell ref="B3:AA3"/>
    <mergeCell ref="C4:AA4"/>
    <mergeCell ref="Z5:Z7"/>
    <mergeCell ref="AA5:AA7"/>
    <mergeCell ref="A6:A7"/>
    <mergeCell ref="B6:B7"/>
    <mergeCell ref="C6:C7"/>
    <mergeCell ref="M5:S5"/>
    <mergeCell ref="S6:S7"/>
    <mergeCell ref="D6:D7"/>
    <mergeCell ref="E6:E7"/>
    <mergeCell ref="F6:F7"/>
    <mergeCell ref="G6:G7"/>
    <mergeCell ref="H6:H7"/>
    <mergeCell ref="I6:J6"/>
    <mergeCell ref="K6:L6"/>
    <mergeCell ref="A5:B5"/>
    <mergeCell ref="M6:M7"/>
    <mergeCell ref="T5:Y5"/>
    <mergeCell ref="A105:L105"/>
    <mergeCell ref="A106:L106"/>
    <mergeCell ref="A107:L107"/>
    <mergeCell ref="A108:L108"/>
    <mergeCell ref="A100:L100"/>
    <mergeCell ref="A101:L101"/>
    <mergeCell ref="A102:L102"/>
    <mergeCell ref="A103:L103"/>
    <mergeCell ref="A104:L104"/>
    <mergeCell ref="N6:N7"/>
    <mergeCell ref="T6:U6"/>
    <mergeCell ref="V6:W6"/>
    <mergeCell ref="X6:X7"/>
    <mergeCell ref="Y6:Y7"/>
    <mergeCell ref="C5:E5"/>
    <mergeCell ref="A109:L109"/>
    <mergeCell ref="A110:L110"/>
    <mergeCell ref="A111:L111"/>
    <mergeCell ref="A112:L112"/>
    <mergeCell ref="A113:L113"/>
    <mergeCell ref="A114:L114"/>
    <mergeCell ref="A115:L115"/>
    <mergeCell ref="A116:L116"/>
    <mergeCell ref="A117:L117"/>
    <mergeCell ref="A118:L118"/>
    <mergeCell ref="A126:L126"/>
    <mergeCell ref="A127:L127"/>
    <mergeCell ref="A128:L128"/>
    <mergeCell ref="A129:L129"/>
    <mergeCell ref="A119:L119"/>
    <mergeCell ref="A120:L120"/>
    <mergeCell ref="A121:L121"/>
    <mergeCell ref="A122:L122"/>
    <mergeCell ref="A123:L123"/>
    <mergeCell ref="A124:L124"/>
    <mergeCell ref="A125:L125"/>
  </mergeCells>
  <conditionalFormatting sqref="AD1:AD3">
    <cfRule type="notContainsBlanks" dxfId="11" priority="1">
      <formula>LEN(TRIM(AD1))&gt;0</formula>
    </cfRule>
  </conditionalFormatting>
  <dataValidations count="12">
    <dataValidation type="list" allowBlank="1" sqref="H19:H93" xr:uid="{510E2AC0-7C95-4879-B475-5FC3AB2B7688}">
      <formula1>"SERVIÇO,CURSO,EVENTO,REUNIÃO,OUTROS"</formula1>
    </dataValidation>
    <dataValidation type="list" allowBlank="1" sqref="P84 P90" xr:uid="{3A8D9332-AFA6-4E5B-AC6D-E8357BD06401}">
      <formula1>$AD$8:$AD$13</formula1>
    </dataValidation>
    <dataValidation type="list" allowBlank="1" sqref="P83 P92" xr:uid="{14FDF89A-E2AD-4BF2-A3D2-CFACFD4D0A02}">
      <formula1>$AD$8:$AD$9</formula1>
    </dataValidation>
    <dataValidation type="list" allowBlank="1" sqref="P82 P88" xr:uid="{3A67E57E-A016-4BDE-A544-BD48701F03E0}">
      <formula1>$AD$8:$AD$11</formula1>
    </dataValidation>
    <dataValidation type="list" allowBlank="1" sqref="P80" xr:uid="{FEA65876-51AA-419E-875F-A98C907E33A5}">
      <formula1>$AD$9:$AD$11</formula1>
    </dataValidation>
    <dataValidation type="list" allowBlank="1" sqref="P81" xr:uid="{710DDFD3-AE74-49BC-B0A9-42F13CCF8420}">
      <formula1>$AD$8:$AD$12</formula1>
    </dataValidation>
    <dataValidation type="list" allowBlank="1" sqref="P86" xr:uid="{83E51D51-86E4-4405-BA16-DEC229780390}">
      <formula1>$AD$8:$AD$17</formula1>
    </dataValidation>
    <dataValidation type="list" allowBlank="1" sqref="P85 P87 P89 P91 P93 P79 P77" xr:uid="{F757FDEB-3F35-484A-97BE-A109A734B977}">
      <formula1>$AD$8:$AD$10</formula1>
    </dataValidation>
    <dataValidation type="list" allowBlank="1" sqref="P78" xr:uid="{DEEE073F-2006-4CCE-A9E6-7867B341555C}">
      <formula1>$AD$9:$AD$12</formula1>
    </dataValidation>
    <dataValidation type="list" allowBlank="1" sqref="P53 P64:P70 P8:P10" xr:uid="{87364140-C075-4497-9DBD-5E69BC43E267}">
      <formula1>#REF!</formula1>
    </dataValidation>
    <dataValidation type="list" allowBlank="1" sqref="P41:P52 P54:P62 P71:P76" xr:uid="{3B819D85-DE62-4E54-BCA4-C7E338A79EFF}">
      <formula1>$AD$8:$AD$8</formula1>
    </dataValidation>
    <dataValidation type="list" allowBlank="1" sqref="P40" xr:uid="{36D2DEEB-9557-48D4-9E89-D82BC50DA77A}">
      <formula1>$AD$38:$AD$38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5649E-44BA-488D-99EB-C0A87255634B}">
  <dimension ref="A1:AE525"/>
  <sheetViews>
    <sheetView zoomScaleNormal="100" workbookViewId="0">
      <pane xSplit="3" ySplit="7" topLeftCell="D149" activePane="bottomRight" state="frozen"/>
      <selection activeCell="B21" sqref="B21"/>
      <selection pane="topRight" activeCell="B21" sqref="B21"/>
      <selection pane="bottomLeft" activeCell="B21" sqref="B21"/>
      <selection pane="bottomRight" activeCell="A143" sqref="A143:L172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7.375" bestFit="1" customWidth="1"/>
    <col min="4" max="4" width="14" customWidth="1"/>
    <col min="5" max="5" width="35" bestFit="1" customWidth="1"/>
    <col min="6" max="6" width="67.875" bestFit="1" customWidth="1"/>
    <col min="7" max="7" width="18.375" customWidth="1"/>
    <col min="8" max="8" width="13.125" customWidth="1"/>
    <col min="9" max="9" width="7.125" bestFit="1" customWidth="1"/>
    <col min="10" max="10" width="12.5" bestFit="1" customWidth="1"/>
    <col min="11" max="11" width="7.125" bestFit="1" customWidth="1"/>
    <col min="12" max="12" width="37.625" customWidth="1"/>
    <col min="13" max="13" width="13.125" customWidth="1"/>
    <col min="14" max="14" width="15.625" customWidth="1"/>
    <col min="15" max="15" width="32.375" bestFit="1" customWidth="1"/>
    <col min="16" max="16" width="22.375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69" bestFit="1" customWidth="1"/>
    <col min="28" max="29" width="13.125" customWidth="1"/>
  </cols>
  <sheetData>
    <row r="1" spans="1:31" ht="21" x14ac:dyDescent="0.35">
      <c r="A1" s="1012"/>
      <c r="B1" s="1014" t="s">
        <v>0</v>
      </c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  <c r="N1" s="1004"/>
      <c r="O1" s="1004"/>
      <c r="P1" s="1004"/>
      <c r="Q1" s="1004"/>
      <c r="R1" s="1004"/>
      <c r="S1" s="1004"/>
      <c r="T1" s="1004"/>
      <c r="U1" s="1004"/>
      <c r="V1" s="1004"/>
      <c r="W1" s="1004"/>
      <c r="X1" s="1004"/>
      <c r="Y1" s="1004"/>
      <c r="Z1" s="1004"/>
      <c r="AA1" s="1005"/>
      <c r="AB1" s="1"/>
      <c r="AC1" s="1"/>
      <c r="AD1" s="11" t="s">
        <v>46</v>
      </c>
    </row>
    <row r="2" spans="1:31" ht="21" x14ac:dyDescent="0.35">
      <c r="A2" s="1013"/>
      <c r="B2" s="1014" t="s">
        <v>72</v>
      </c>
      <c r="C2" s="1004"/>
      <c r="D2" s="1004"/>
      <c r="E2" s="1004"/>
      <c r="F2" s="1004"/>
      <c r="G2" s="1004"/>
      <c r="H2" s="1004"/>
      <c r="I2" s="1004"/>
      <c r="J2" s="1004"/>
      <c r="K2" s="1004"/>
      <c r="L2" s="1004"/>
      <c r="M2" s="1004"/>
      <c r="N2" s="1004"/>
      <c r="O2" s="1004"/>
      <c r="P2" s="1004"/>
      <c r="Q2" s="1004"/>
      <c r="R2" s="1004"/>
      <c r="S2" s="1004"/>
      <c r="T2" s="1004"/>
      <c r="U2" s="1004"/>
      <c r="V2" s="1004"/>
      <c r="W2" s="1004"/>
      <c r="X2" s="1004"/>
      <c r="Y2" s="1004"/>
      <c r="Z2" s="1004"/>
      <c r="AA2" s="1005"/>
      <c r="AB2" s="1"/>
      <c r="AC2" s="1"/>
      <c r="AD2" s="11" t="s">
        <v>47</v>
      </c>
    </row>
    <row r="3" spans="1:31" ht="21" x14ac:dyDescent="0.35">
      <c r="A3" s="1013"/>
      <c r="B3" s="1014" t="s">
        <v>71</v>
      </c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  <c r="P3" s="1004"/>
      <c r="Q3" s="1004"/>
      <c r="R3" s="1004"/>
      <c r="S3" s="1004"/>
      <c r="T3" s="1004"/>
      <c r="U3" s="1004"/>
      <c r="V3" s="1004"/>
      <c r="W3" s="1004"/>
      <c r="X3" s="1004"/>
      <c r="Y3" s="1004"/>
      <c r="Z3" s="1004"/>
      <c r="AA3" s="1005"/>
      <c r="AB3" s="2"/>
      <c r="AC3" s="2"/>
      <c r="AD3" s="11" t="s">
        <v>48</v>
      </c>
    </row>
    <row r="4" spans="1:31" ht="15" customHeight="1" x14ac:dyDescent="0.25">
      <c r="A4" s="12" t="s">
        <v>1367</v>
      </c>
      <c r="B4" s="3"/>
      <c r="C4" s="1015" t="s">
        <v>1</v>
      </c>
      <c r="D4" s="1016"/>
      <c r="E4" s="1016"/>
      <c r="F4" s="1016"/>
      <c r="G4" s="1016"/>
      <c r="H4" s="1016"/>
      <c r="I4" s="1016"/>
      <c r="J4" s="1016"/>
      <c r="K4" s="1016"/>
      <c r="L4" s="1016"/>
      <c r="M4" s="1016"/>
      <c r="N4" s="1016"/>
      <c r="O4" s="1016"/>
      <c r="P4" s="1016"/>
      <c r="Q4" s="1016"/>
      <c r="R4" s="1016"/>
      <c r="S4" s="1016"/>
      <c r="T4" s="1016"/>
      <c r="U4" s="1016"/>
      <c r="V4" s="1016"/>
      <c r="W4" s="1016"/>
      <c r="X4" s="1016"/>
      <c r="Y4" s="1016"/>
      <c r="Z4" s="1016"/>
      <c r="AA4" s="1017"/>
      <c r="AB4" s="2"/>
      <c r="AC4" s="2"/>
    </row>
    <row r="5" spans="1:31" ht="15.75" customHeight="1" x14ac:dyDescent="0.2">
      <c r="A5" s="1002" t="s">
        <v>2</v>
      </c>
      <c r="B5" s="1001"/>
      <c r="C5" s="1002" t="s">
        <v>3</v>
      </c>
      <c r="D5" s="1000"/>
      <c r="E5" s="1001"/>
      <c r="F5" s="1002" t="s">
        <v>4</v>
      </c>
      <c r="G5" s="1000"/>
      <c r="H5" s="1000"/>
      <c r="I5" s="1000"/>
      <c r="J5" s="1000"/>
      <c r="K5" s="1000"/>
      <c r="L5" s="1000"/>
      <c r="M5" s="1002" t="s">
        <v>5</v>
      </c>
      <c r="N5" s="1000"/>
      <c r="O5" s="1000"/>
      <c r="P5" s="1000"/>
      <c r="Q5" s="1000"/>
      <c r="R5" s="1000"/>
      <c r="S5" s="1001"/>
      <c r="T5" s="1002" t="s">
        <v>6</v>
      </c>
      <c r="U5" s="1000"/>
      <c r="V5" s="1000"/>
      <c r="W5" s="1000"/>
      <c r="X5" s="1000"/>
      <c r="Y5" s="1001"/>
      <c r="Z5" s="1007" t="s">
        <v>24</v>
      </c>
      <c r="AA5" s="1007" t="s">
        <v>25</v>
      </c>
      <c r="AB5" s="4"/>
      <c r="AC5" s="4"/>
      <c r="AD5" s="4"/>
    </row>
    <row r="6" spans="1:31" ht="15.75" customHeight="1" x14ac:dyDescent="0.2">
      <c r="A6" s="1007" t="s">
        <v>7</v>
      </c>
      <c r="B6" s="1007" t="s">
        <v>8</v>
      </c>
      <c r="C6" s="1007" t="s">
        <v>9</v>
      </c>
      <c r="D6" s="1007" t="s">
        <v>10</v>
      </c>
      <c r="E6" s="1007" t="s">
        <v>11</v>
      </c>
      <c r="F6" s="1007" t="s">
        <v>26</v>
      </c>
      <c r="G6" s="1007" t="s">
        <v>27</v>
      </c>
      <c r="H6" s="1007" t="s">
        <v>28</v>
      </c>
      <c r="I6" s="1002" t="s">
        <v>12</v>
      </c>
      <c r="J6" s="1001"/>
      <c r="K6" s="1009" t="s">
        <v>13</v>
      </c>
      <c r="L6" s="1001"/>
      <c r="M6" s="1007" t="s">
        <v>29</v>
      </c>
      <c r="N6" s="1007" t="s">
        <v>30</v>
      </c>
      <c r="O6" s="1007" t="s">
        <v>31</v>
      </c>
      <c r="P6" s="1007" t="s">
        <v>32</v>
      </c>
      <c r="Q6" s="1010" t="s">
        <v>33</v>
      </c>
      <c r="R6" s="1010" t="s">
        <v>34</v>
      </c>
      <c r="S6" s="1010" t="s">
        <v>35</v>
      </c>
      <c r="T6" s="1009" t="s">
        <v>14</v>
      </c>
      <c r="U6" s="1001"/>
      <c r="V6" s="1009" t="s">
        <v>15</v>
      </c>
      <c r="W6" s="1001"/>
      <c r="X6" s="1007" t="s">
        <v>36</v>
      </c>
      <c r="Y6" s="1010" t="s">
        <v>37</v>
      </c>
      <c r="Z6" s="1011"/>
      <c r="AA6" s="1011"/>
      <c r="AB6" s="4"/>
      <c r="AC6" s="4"/>
      <c r="AD6" s="4"/>
      <c r="AE6" s="4"/>
    </row>
    <row r="7" spans="1:31" ht="30" x14ac:dyDescent="0.2">
      <c r="A7" s="1011"/>
      <c r="B7" s="1011"/>
      <c r="C7" s="1011"/>
      <c r="D7" s="1011"/>
      <c r="E7" s="1011"/>
      <c r="F7" s="1011"/>
      <c r="G7" s="1011"/>
      <c r="H7" s="1011"/>
      <c r="I7" s="14" t="s">
        <v>38</v>
      </c>
      <c r="J7" s="14" t="s">
        <v>39</v>
      </c>
      <c r="K7" s="14" t="s">
        <v>40</v>
      </c>
      <c r="L7" s="13" t="s">
        <v>41</v>
      </c>
      <c r="M7" s="1011"/>
      <c r="N7" s="1011"/>
      <c r="O7" s="1011"/>
      <c r="P7" s="1011"/>
      <c r="Q7" s="1011"/>
      <c r="R7" s="1011"/>
      <c r="S7" s="1011"/>
      <c r="T7" s="14" t="s">
        <v>42</v>
      </c>
      <c r="U7" s="13" t="s">
        <v>43</v>
      </c>
      <c r="V7" s="14" t="s">
        <v>44</v>
      </c>
      <c r="W7" s="13" t="s">
        <v>45</v>
      </c>
      <c r="X7" s="1011"/>
      <c r="Y7" s="1011"/>
      <c r="Z7" s="1011"/>
      <c r="AA7" s="1011"/>
      <c r="AB7" s="4"/>
      <c r="AC7" s="4"/>
      <c r="AD7" s="4"/>
      <c r="AE7" s="4"/>
    </row>
    <row r="8" spans="1:31" ht="28.5" x14ac:dyDescent="0.25">
      <c r="A8" s="436" t="s">
        <v>374</v>
      </c>
      <c r="B8" s="436" t="s">
        <v>75</v>
      </c>
      <c r="C8" s="734" t="s">
        <v>1231</v>
      </c>
      <c r="D8" s="735" t="s">
        <v>1232</v>
      </c>
      <c r="E8" s="736" t="s">
        <v>97</v>
      </c>
      <c r="F8" s="737" t="s">
        <v>1233</v>
      </c>
      <c r="G8" s="437"/>
      <c r="H8" s="438" t="s">
        <v>403</v>
      </c>
      <c r="I8" s="438" t="s">
        <v>74</v>
      </c>
      <c r="J8" s="439" t="s">
        <v>73</v>
      </c>
      <c r="K8" s="438" t="s">
        <v>603</v>
      </c>
      <c r="L8" s="738" t="s">
        <v>604</v>
      </c>
      <c r="M8" s="440"/>
      <c r="N8" s="442"/>
      <c r="O8" s="739"/>
      <c r="P8" s="740"/>
      <c r="Q8" s="741"/>
      <c r="R8" s="742"/>
      <c r="S8" s="743"/>
      <c r="T8" s="744">
        <v>2</v>
      </c>
      <c r="U8" s="449">
        <v>906.25</v>
      </c>
      <c r="V8" s="448">
        <v>1</v>
      </c>
      <c r="W8" s="449">
        <v>302.08</v>
      </c>
      <c r="X8" s="745">
        <v>2.5</v>
      </c>
      <c r="Y8" s="746">
        <v>2114.58</v>
      </c>
      <c r="Z8" s="746">
        <v>2114.58</v>
      </c>
      <c r="AA8" s="446"/>
      <c r="AB8" s="4"/>
      <c r="AC8" s="4"/>
      <c r="AD8" s="4"/>
      <c r="AE8" s="4"/>
    </row>
    <row r="9" spans="1:31" ht="28.5" x14ac:dyDescent="0.2">
      <c r="A9" s="436" t="s">
        <v>374</v>
      </c>
      <c r="B9" s="436" t="s">
        <v>75</v>
      </c>
      <c r="C9" s="734" t="s">
        <v>422</v>
      </c>
      <c r="D9" s="735" t="s">
        <v>423</v>
      </c>
      <c r="E9" s="736" t="s">
        <v>97</v>
      </c>
      <c r="F9" s="737" t="s">
        <v>1233</v>
      </c>
      <c r="G9" s="524"/>
      <c r="H9" s="525" t="s">
        <v>403</v>
      </c>
      <c r="I9" s="525" t="s">
        <v>74</v>
      </c>
      <c r="J9" s="526" t="s">
        <v>73</v>
      </c>
      <c r="K9" s="438" t="s">
        <v>603</v>
      </c>
      <c r="L9" s="738" t="s">
        <v>604</v>
      </c>
      <c r="M9" s="440"/>
      <c r="N9" s="442"/>
      <c r="O9" s="739"/>
      <c r="P9" s="747"/>
      <c r="Q9" s="748"/>
      <c r="R9" s="748"/>
      <c r="S9" s="465"/>
      <c r="T9" s="744">
        <v>2</v>
      </c>
      <c r="U9" s="449">
        <v>906.25</v>
      </c>
      <c r="V9" s="448">
        <v>1</v>
      </c>
      <c r="W9" s="449">
        <v>302.08</v>
      </c>
      <c r="X9" s="745">
        <v>2.5</v>
      </c>
      <c r="Y9" s="746">
        <v>2114.58</v>
      </c>
      <c r="Z9" s="746">
        <v>2114.58</v>
      </c>
      <c r="AA9" s="446"/>
      <c r="AB9" s="4"/>
      <c r="AC9" s="4"/>
      <c r="AD9" s="4"/>
      <c r="AE9" s="4"/>
    </row>
    <row r="10" spans="1:31" ht="28.5" x14ac:dyDescent="0.2">
      <c r="A10" s="436" t="s">
        <v>374</v>
      </c>
      <c r="B10" s="436" t="s">
        <v>75</v>
      </c>
      <c r="C10" s="734" t="s">
        <v>415</v>
      </c>
      <c r="D10" s="735" t="s">
        <v>136</v>
      </c>
      <c r="E10" s="736" t="s">
        <v>97</v>
      </c>
      <c r="F10" s="737" t="s">
        <v>1234</v>
      </c>
      <c r="G10" s="447"/>
      <c r="H10" s="438" t="s">
        <v>403</v>
      </c>
      <c r="I10" s="438" t="s">
        <v>74</v>
      </c>
      <c r="J10" s="439" t="s">
        <v>73</v>
      </c>
      <c r="K10" s="438" t="s">
        <v>1036</v>
      </c>
      <c r="L10" s="745" t="s">
        <v>1235</v>
      </c>
      <c r="M10" s="440"/>
      <c r="N10" s="442"/>
      <c r="O10" s="749"/>
      <c r="P10" s="750"/>
      <c r="Q10" s="443"/>
      <c r="R10" s="443"/>
      <c r="S10" s="465"/>
      <c r="T10" s="744">
        <v>2</v>
      </c>
      <c r="U10" s="449">
        <v>906.25</v>
      </c>
      <c r="V10" s="448">
        <v>1</v>
      </c>
      <c r="W10" s="449">
        <v>302.08</v>
      </c>
      <c r="X10" s="745">
        <v>2.5</v>
      </c>
      <c r="Y10" s="746">
        <v>2114.58</v>
      </c>
      <c r="Z10" s="746">
        <v>2114.58</v>
      </c>
      <c r="AA10" s="446"/>
      <c r="AB10" s="4"/>
      <c r="AC10" s="4"/>
      <c r="AD10" s="4"/>
      <c r="AE10" s="4"/>
    </row>
    <row r="11" spans="1:31" ht="42.75" x14ac:dyDescent="0.2">
      <c r="A11" s="436" t="s">
        <v>374</v>
      </c>
      <c r="B11" s="436" t="s">
        <v>75</v>
      </c>
      <c r="C11" s="751" t="s">
        <v>1236</v>
      </c>
      <c r="D11" s="735" t="s">
        <v>642</v>
      </c>
      <c r="E11" s="736" t="s">
        <v>1237</v>
      </c>
      <c r="F11" s="487" t="s">
        <v>1238</v>
      </c>
      <c r="G11" s="447"/>
      <c r="H11" s="438" t="s">
        <v>403</v>
      </c>
      <c r="I11" s="438" t="s">
        <v>74</v>
      </c>
      <c r="J11" s="439" t="s">
        <v>73</v>
      </c>
      <c r="K11" s="438" t="s">
        <v>74</v>
      </c>
      <c r="L11" s="745" t="s">
        <v>1239</v>
      </c>
      <c r="M11" s="440"/>
      <c r="N11" s="442"/>
      <c r="O11" s="752"/>
      <c r="P11" s="750"/>
      <c r="Q11" s="443"/>
      <c r="R11" s="443"/>
      <c r="S11" s="465"/>
      <c r="T11" s="704">
        <v>0</v>
      </c>
      <c r="U11" s="445">
        <v>0</v>
      </c>
      <c r="V11" s="753">
        <v>1</v>
      </c>
      <c r="W11" s="754">
        <v>57</v>
      </c>
      <c r="X11" s="745">
        <v>0.5</v>
      </c>
      <c r="Y11" s="746">
        <v>57</v>
      </c>
      <c r="Z11" s="746">
        <v>57</v>
      </c>
      <c r="AA11" s="446"/>
      <c r="AB11" s="4"/>
      <c r="AC11" s="4"/>
      <c r="AD11" s="4"/>
      <c r="AE11" s="4"/>
    </row>
    <row r="12" spans="1:31" ht="42.75" x14ac:dyDescent="0.2">
      <c r="A12" s="436" t="s">
        <v>374</v>
      </c>
      <c r="B12" s="436" t="s">
        <v>75</v>
      </c>
      <c r="C12" s="751" t="s">
        <v>1240</v>
      </c>
      <c r="D12" s="745" t="s">
        <v>1241</v>
      </c>
      <c r="E12" s="736" t="s">
        <v>1242</v>
      </c>
      <c r="F12" s="487" t="s">
        <v>1238</v>
      </c>
      <c r="G12" s="447"/>
      <c r="H12" s="438" t="s">
        <v>403</v>
      </c>
      <c r="I12" s="438" t="s">
        <v>74</v>
      </c>
      <c r="J12" s="439" t="s">
        <v>73</v>
      </c>
      <c r="K12" s="438" t="s">
        <v>74</v>
      </c>
      <c r="L12" s="745" t="s">
        <v>1239</v>
      </c>
      <c r="M12" s="440"/>
      <c r="N12" s="442"/>
      <c r="O12" s="752"/>
      <c r="P12" s="750"/>
      <c r="Q12" s="443"/>
      <c r="R12" s="443"/>
      <c r="S12" s="465"/>
      <c r="T12" s="704">
        <v>0</v>
      </c>
      <c r="U12" s="445">
        <v>0</v>
      </c>
      <c r="V12" s="753">
        <v>1</v>
      </c>
      <c r="W12" s="754">
        <v>57</v>
      </c>
      <c r="X12" s="745">
        <v>0.5</v>
      </c>
      <c r="Y12" s="746">
        <v>57</v>
      </c>
      <c r="Z12" s="746">
        <v>57</v>
      </c>
      <c r="AA12" s="446"/>
      <c r="AB12" s="4"/>
      <c r="AC12" s="4"/>
      <c r="AD12" s="4"/>
      <c r="AE12" s="4"/>
    </row>
    <row r="13" spans="1:31" ht="15.75" x14ac:dyDescent="0.2">
      <c r="A13" s="436" t="s">
        <v>374</v>
      </c>
      <c r="B13" s="436" t="s">
        <v>75</v>
      </c>
      <c r="C13" s="751" t="s">
        <v>1243</v>
      </c>
      <c r="D13" s="735" t="s">
        <v>401</v>
      </c>
      <c r="E13" s="736" t="s">
        <v>97</v>
      </c>
      <c r="F13" s="487" t="s">
        <v>621</v>
      </c>
      <c r="G13" s="447"/>
      <c r="H13" s="438" t="s">
        <v>403</v>
      </c>
      <c r="I13" s="438" t="s">
        <v>74</v>
      </c>
      <c r="J13" s="439" t="s">
        <v>73</v>
      </c>
      <c r="K13" s="438" t="s">
        <v>603</v>
      </c>
      <c r="L13" s="738" t="s">
        <v>604</v>
      </c>
      <c r="M13" s="440"/>
      <c r="N13" s="442"/>
      <c r="O13" s="755"/>
      <c r="P13" s="750"/>
      <c r="Q13" s="443"/>
      <c r="R13" s="443"/>
      <c r="S13" s="465"/>
      <c r="T13" s="704">
        <v>4</v>
      </c>
      <c r="U13" s="449">
        <v>906.25</v>
      </c>
      <c r="V13" s="753">
        <v>1</v>
      </c>
      <c r="W13" s="449">
        <v>302.08</v>
      </c>
      <c r="X13" s="745">
        <v>4.5</v>
      </c>
      <c r="Y13" s="746">
        <v>3927.08</v>
      </c>
      <c r="Z13" s="746">
        <v>3927.08</v>
      </c>
      <c r="AA13" s="446"/>
      <c r="AB13" s="4"/>
      <c r="AC13" s="4"/>
      <c r="AD13" s="4"/>
      <c r="AE13" s="4"/>
    </row>
    <row r="14" spans="1:31" ht="15.75" x14ac:dyDescent="0.2">
      <c r="A14" s="436" t="s">
        <v>374</v>
      </c>
      <c r="B14" s="436" t="s">
        <v>75</v>
      </c>
      <c r="C14" s="734" t="s">
        <v>409</v>
      </c>
      <c r="D14" s="735" t="s">
        <v>410</v>
      </c>
      <c r="E14" s="736" t="s">
        <v>97</v>
      </c>
      <c r="F14" s="737" t="s">
        <v>602</v>
      </c>
      <c r="G14" s="447"/>
      <c r="H14" s="438" t="s">
        <v>403</v>
      </c>
      <c r="I14" s="438" t="s">
        <v>74</v>
      </c>
      <c r="J14" s="439" t="s">
        <v>73</v>
      </c>
      <c r="K14" s="438" t="s">
        <v>603</v>
      </c>
      <c r="L14" s="738" t="s">
        <v>604</v>
      </c>
      <c r="M14" s="440"/>
      <c r="N14" s="442"/>
      <c r="O14" s="739"/>
      <c r="P14" s="750"/>
      <c r="Q14" s="443"/>
      <c r="R14" s="443"/>
      <c r="S14" s="465"/>
      <c r="T14" s="704">
        <v>4</v>
      </c>
      <c r="U14" s="449">
        <v>906.25</v>
      </c>
      <c r="V14" s="753">
        <v>1</v>
      </c>
      <c r="W14" s="449">
        <v>302.08</v>
      </c>
      <c r="X14" s="745">
        <v>4.5</v>
      </c>
      <c r="Y14" s="746">
        <v>3927.08</v>
      </c>
      <c r="Z14" s="746">
        <v>3927.08</v>
      </c>
      <c r="AA14" s="446"/>
      <c r="AB14" s="4"/>
      <c r="AC14" s="4"/>
      <c r="AD14" s="4"/>
      <c r="AE14" s="4"/>
    </row>
    <row r="15" spans="1:31" ht="42.75" x14ac:dyDescent="0.2">
      <c r="A15" s="436" t="s">
        <v>374</v>
      </c>
      <c r="B15" s="436" t="s">
        <v>75</v>
      </c>
      <c r="C15" s="751" t="s">
        <v>1244</v>
      </c>
      <c r="D15" s="735" t="s">
        <v>1245</v>
      </c>
      <c r="E15" s="736" t="s">
        <v>1246</v>
      </c>
      <c r="F15" s="737" t="s">
        <v>1238</v>
      </c>
      <c r="G15" s="447"/>
      <c r="H15" s="438" t="s">
        <v>403</v>
      </c>
      <c r="I15" s="438" t="s">
        <v>74</v>
      </c>
      <c r="J15" s="439" t="s">
        <v>73</v>
      </c>
      <c r="K15" s="438" t="s">
        <v>74</v>
      </c>
      <c r="L15" s="745" t="s">
        <v>1247</v>
      </c>
      <c r="M15" s="440"/>
      <c r="N15" s="442"/>
      <c r="O15" s="739"/>
      <c r="P15" s="750"/>
      <c r="Q15" s="443"/>
      <c r="R15" s="443"/>
      <c r="S15" s="465"/>
      <c r="T15" s="704">
        <v>0</v>
      </c>
      <c r="U15" s="445">
        <v>0</v>
      </c>
      <c r="V15" s="753">
        <v>1</v>
      </c>
      <c r="W15" s="754">
        <v>57</v>
      </c>
      <c r="X15" s="745">
        <v>0.5</v>
      </c>
      <c r="Y15" s="746">
        <v>57</v>
      </c>
      <c r="Z15" s="746">
        <v>57</v>
      </c>
      <c r="AA15" s="446"/>
      <c r="AB15" s="4"/>
      <c r="AC15" s="4"/>
      <c r="AD15" s="4"/>
      <c r="AE15" s="4"/>
    </row>
    <row r="16" spans="1:31" ht="42.75" x14ac:dyDescent="0.2">
      <c r="A16" s="436" t="s">
        <v>374</v>
      </c>
      <c r="B16" s="436" t="s">
        <v>75</v>
      </c>
      <c r="C16" s="751" t="s">
        <v>1236</v>
      </c>
      <c r="D16" s="735" t="s">
        <v>642</v>
      </c>
      <c r="E16" s="736" t="s">
        <v>1248</v>
      </c>
      <c r="F16" s="737" t="s">
        <v>1238</v>
      </c>
      <c r="G16" s="447"/>
      <c r="H16" s="438" t="s">
        <v>403</v>
      </c>
      <c r="I16" s="438" t="s">
        <v>74</v>
      </c>
      <c r="J16" s="439" t="s">
        <v>73</v>
      </c>
      <c r="K16" s="438" t="s">
        <v>74</v>
      </c>
      <c r="L16" s="745" t="s">
        <v>1249</v>
      </c>
      <c r="M16" s="440"/>
      <c r="N16" s="442"/>
      <c r="O16" s="739"/>
      <c r="P16" s="750"/>
      <c r="Q16" s="443"/>
      <c r="R16" s="443"/>
      <c r="S16" s="465"/>
      <c r="T16" s="704">
        <v>0</v>
      </c>
      <c r="U16" s="445">
        <v>0</v>
      </c>
      <c r="V16" s="753">
        <v>1</v>
      </c>
      <c r="W16" s="754">
        <v>57</v>
      </c>
      <c r="X16" s="745">
        <v>0.5</v>
      </c>
      <c r="Y16" s="746">
        <v>57</v>
      </c>
      <c r="Z16" s="746">
        <v>57</v>
      </c>
      <c r="AA16" s="446"/>
      <c r="AB16" s="4"/>
      <c r="AC16" s="4"/>
      <c r="AD16" s="4"/>
      <c r="AE16" s="4"/>
    </row>
    <row r="17" spans="1:31" ht="42.75" x14ac:dyDescent="0.2">
      <c r="A17" s="436" t="s">
        <v>374</v>
      </c>
      <c r="B17" s="436" t="s">
        <v>75</v>
      </c>
      <c r="C17" s="734" t="s">
        <v>605</v>
      </c>
      <c r="D17" s="735" t="s">
        <v>413</v>
      </c>
      <c r="E17" s="736" t="s">
        <v>97</v>
      </c>
      <c r="F17" s="737" t="s">
        <v>414</v>
      </c>
      <c r="G17" s="447"/>
      <c r="H17" s="438" t="s">
        <v>403</v>
      </c>
      <c r="I17" s="438" t="s">
        <v>74</v>
      </c>
      <c r="J17" s="439" t="s">
        <v>73</v>
      </c>
      <c r="K17" s="438" t="s">
        <v>603</v>
      </c>
      <c r="L17" s="738" t="s">
        <v>604</v>
      </c>
      <c r="M17" s="440"/>
      <c r="N17" s="442"/>
      <c r="O17" s="739"/>
      <c r="P17" s="750"/>
      <c r="Q17" s="443"/>
      <c r="R17" s="443"/>
      <c r="S17" s="465"/>
      <c r="T17" s="704">
        <v>4</v>
      </c>
      <c r="U17" s="449">
        <v>906.25</v>
      </c>
      <c r="V17" s="753">
        <v>1</v>
      </c>
      <c r="W17" s="449">
        <v>302.08</v>
      </c>
      <c r="X17" s="745">
        <v>4.5</v>
      </c>
      <c r="Y17" s="746">
        <v>3927.08</v>
      </c>
      <c r="Z17" s="746">
        <v>3927.08</v>
      </c>
      <c r="AA17" s="446"/>
      <c r="AB17" s="4"/>
      <c r="AC17" s="4"/>
      <c r="AD17" s="4"/>
      <c r="AE17" s="4"/>
    </row>
    <row r="18" spans="1:31" ht="57" x14ac:dyDescent="0.2">
      <c r="A18" s="436" t="s">
        <v>374</v>
      </c>
      <c r="B18" s="436" t="s">
        <v>75</v>
      </c>
      <c r="C18" s="734" t="s">
        <v>1250</v>
      </c>
      <c r="D18" s="735" t="s">
        <v>1251</v>
      </c>
      <c r="E18" s="736" t="s">
        <v>97</v>
      </c>
      <c r="F18" s="737" t="s">
        <v>1252</v>
      </c>
      <c r="G18" s="447"/>
      <c r="H18" s="438" t="s">
        <v>403</v>
      </c>
      <c r="I18" s="438" t="s">
        <v>74</v>
      </c>
      <c r="J18" s="439" t="s">
        <v>73</v>
      </c>
      <c r="K18" s="438" t="s">
        <v>680</v>
      </c>
      <c r="L18" s="745" t="s">
        <v>1253</v>
      </c>
      <c r="M18" s="440"/>
      <c r="N18" s="442"/>
      <c r="O18" s="739"/>
      <c r="P18" s="750"/>
      <c r="Q18" s="443"/>
      <c r="R18" s="443"/>
      <c r="S18" s="465"/>
      <c r="T18" s="704">
        <v>2</v>
      </c>
      <c r="U18" s="756">
        <v>906.25</v>
      </c>
      <c r="V18" s="448">
        <v>1</v>
      </c>
      <c r="W18" s="449">
        <v>302.08</v>
      </c>
      <c r="X18" s="745">
        <v>2.5</v>
      </c>
      <c r="Y18" s="746">
        <v>2114.58</v>
      </c>
      <c r="Z18" s="746">
        <v>2114.58</v>
      </c>
      <c r="AA18" s="446"/>
      <c r="AB18" s="4"/>
      <c r="AC18" s="4"/>
      <c r="AD18" s="4"/>
      <c r="AE18" s="4"/>
    </row>
    <row r="19" spans="1:31" ht="57" x14ac:dyDescent="0.2">
      <c r="A19" s="436" t="s">
        <v>374</v>
      </c>
      <c r="B19" s="436" t="s">
        <v>75</v>
      </c>
      <c r="C19" s="734" t="s">
        <v>1254</v>
      </c>
      <c r="D19" s="735" t="s">
        <v>1255</v>
      </c>
      <c r="E19" s="736" t="s">
        <v>97</v>
      </c>
      <c r="F19" s="737" t="s">
        <v>1256</v>
      </c>
      <c r="G19" s="447"/>
      <c r="H19" s="438" t="s">
        <v>403</v>
      </c>
      <c r="I19" s="438" t="s">
        <v>74</v>
      </c>
      <c r="J19" s="439" t="s">
        <v>73</v>
      </c>
      <c r="K19" s="438" t="s">
        <v>680</v>
      </c>
      <c r="L19" s="745" t="s">
        <v>1137</v>
      </c>
      <c r="M19" s="440"/>
      <c r="N19" s="442"/>
      <c r="O19" s="739"/>
      <c r="P19" s="750"/>
      <c r="Q19" s="443"/>
      <c r="R19" s="443"/>
      <c r="S19" s="465"/>
      <c r="T19" s="704">
        <v>4</v>
      </c>
      <c r="U19" s="756">
        <v>906.25</v>
      </c>
      <c r="V19" s="753">
        <v>1</v>
      </c>
      <c r="W19" s="449">
        <v>302.08</v>
      </c>
      <c r="X19" s="745">
        <v>4.5</v>
      </c>
      <c r="Y19" s="746">
        <v>3927.08</v>
      </c>
      <c r="Z19" s="746">
        <v>3927.08</v>
      </c>
      <c r="AA19" s="446"/>
      <c r="AB19" s="4"/>
      <c r="AC19" s="4"/>
      <c r="AD19" s="4"/>
      <c r="AE19" s="4"/>
    </row>
    <row r="20" spans="1:31" ht="71.25" x14ac:dyDescent="0.2">
      <c r="A20" s="436" t="s">
        <v>374</v>
      </c>
      <c r="B20" s="436" t="s">
        <v>75</v>
      </c>
      <c r="C20" s="734" t="s">
        <v>385</v>
      </c>
      <c r="D20" s="735" t="s">
        <v>386</v>
      </c>
      <c r="E20" s="757" t="s">
        <v>622</v>
      </c>
      <c r="F20" s="737" t="s">
        <v>1257</v>
      </c>
      <c r="G20" s="447"/>
      <c r="H20" s="438" t="s">
        <v>384</v>
      </c>
      <c r="I20" s="438" t="s">
        <v>74</v>
      </c>
      <c r="J20" s="439" t="s">
        <v>73</v>
      </c>
      <c r="K20" s="438" t="s">
        <v>74</v>
      </c>
      <c r="L20" s="438" t="s">
        <v>1258</v>
      </c>
      <c r="M20" s="440"/>
      <c r="N20" s="442"/>
      <c r="O20" s="739"/>
      <c r="P20" s="750"/>
      <c r="Q20" s="443"/>
      <c r="R20" s="443"/>
      <c r="S20" s="465"/>
      <c r="T20" s="704">
        <v>2</v>
      </c>
      <c r="U20" s="445">
        <v>120</v>
      </c>
      <c r="V20" s="753">
        <v>1</v>
      </c>
      <c r="W20" s="754">
        <v>55</v>
      </c>
      <c r="X20" s="745">
        <v>2.5</v>
      </c>
      <c r="Y20" s="746">
        <v>295</v>
      </c>
      <c r="Z20" s="746">
        <v>295</v>
      </c>
      <c r="AA20" s="450"/>
      <c r="AB20" s="4"/>
      <c r="AC20" s="4"/>
      <c r="AD20" s="4"/>
      <c r="AE20" s="4"/>
    </row>
    <row r="21" spans="1:31" ht="25.5" x14ac:dyDescent="0.2">
      <c r="A21" s="436" t="s">
        <v>374</v>
      </c>
      <c r="B21" s="436" t="s">
        <v>75</v>
      </c>
      <c r="C21" s="734" t="s">
        <v>647</v>
      </c>
      <c r="D21" s="735" t="s">
        <v>648</v>
      </c>
      <c r="E21" s="736" t="s">
        <v>649</v>
      </c>
      <c r="F21" s="737" t="s">
        <v>1259</v>
      </c>
      <c r="G21" s="447"/>
      <c r="H21" s="438" t="s">
        <v>403</v>
      </c>
      <c r="I21" s="438" t="s">
        <v>74</v>
      </c>
      <c r="J21" s="439" t="s">
        <v>73</v>
      </c>
      <c r="K21" s="438" t="s">
        <v>680</v>
      </c>
      <c r="L21" s="745" t="s">
        <v>1137</v>
      </c>
      <c r="M21" s="440"/>
      <c r="N21" s="442"/>
      <c r="O21" s="739"/>
      <c r="P21" s="750"/>
      <c r="Q21" s="443"/>
      <c r="R21" s="443"/>
      <c r="S21" s="465"/>
      <c r="T21" s="704">
        <v>3</v>
      </c>
      <c r="U21" s="445">
        <v>332.08</v>
      </c>
      <c r="V21" s="753">
        <v>0</v>
      </c>
      <c r="W21" s="754">
        <v>0</v>
      </c>
      <c r="X21" s="745">
        <v>3</v>
      </c>
      <c r="Y21" s="746">
        <v>996.24</v>
      </c>
      <c r="Z21" s="746">
        <v>996.24</v>
      </c>
      <c r="AA21" s="450"/>
      <c r="AB21" s="4"/>
      <c r="AC21" s="4"/>
      <c r="AD21" s="4"/>
      <c r="AE21" s="4"/>
    </row>
    <row r="22" spans="1:31" ht="28.5" x14ac:dyDescent="0.2">
      <c r="A22" s="436" t="s">
        <v>374</v>
      </c>
      <c r="B22" s="436" t="s">
        <v>75</v>
      </c>
      <c r="C22" s="734" t="s">
        <v>1043</v>
      </c>
      <c r="D22" s="735" t="s">
        <v>923</v>
      </c>
      <c r="E22" s="736" t="s">
        <v>924</v>
      </c>
      <c r="F22" s="737" t="s">
        <v>1260</v>
      </c>
      <c r="G22" s="447"/>
      <c r="H22" s="438" t="s">
        <v>4</v>
      </c>
      <c r="I22" s="438" t="s">
        <v>74</v>
      </c>
      <c r="J22" s="439" t="s">
        <v>73</v>
      </c>
      <c r="K22" s="438" t="s">
        <v>74</v>
      </c>
      <c r="L22" s="438" t="s">
        <v>1261</v>
      </c>
      <c r="M22" s="440"/>
      <c r="N22" s="442"/>
      <c r="O22" s="739"/>
      <c r="P22" s="750"/>
      <c r="Q22" s="443"/>
      <c r="R22" s="443"/>
      <c r="S22" s="465"/>
      <c r="T22" s="744">
        <v>0</v>
      </c>
      <c r="U22" s="449">
        <v>0</v>
      </c>
      <c r="V22" s="448">
        <v>1</v>
      </c>
      <c r="W22" s="449">
        <v>57</v>
      </c>
      <c r="X22" s="745">
        <v>0.5</v>
      </c>
      <c r="Y22" s="746">
        <v>57</v>
      </c>
      <c r="Z22" s="746">
        <v>57</v>
      </c>
      <c r="AA22" s="758"/>
      <c r="AB22" s="4"/>
      <c r="AC22" s="4"/>
      <c r="AD22" s="4"/>
      <c r="AE22" s="4"/>
    </row>
    <row r="23" spans="1:31" ht="15.75" x14ac:dyDescent="0.2">
      <c r="A23" s="436" t="s">
        <v>374</v>
      </c>
      <c r="B23" s="436" t="s">
        <v>75</v>
      </c>
      <c r="C23" s="734" t="s">
        <v>375</v>
      </c>
      <c r="D23" s="735" t="s">
        <v>376</v>
      </c>
      <c r="E23" s="736" t="s">
        <v>615</v>
      </c>
      <c r="F23" s="737" t="s">
        <v>1262</v>
      </c>
      <c r="G23" s="447"/>
      <c r="H23" s="438" t="s">
        <v>4</v>
      </c>
      <c r="I23" s="438" t="s">
        <v>74</v>
      </c>
      <c r="J23" s="439" t="s">
        <v>73</v>
      </c>
      <c r="K23" s="438" t="s">
        <v>74</v>
      </c>
      <c r="L23" s="438" t="s">
        <v>1261</v>
      </c>
      <c r="M23" s="451"/>
      <c r="N23" s="442"/>
      <c r="O23" s="739"/>
      <c r="P23" s="750"/>
      <c r="Q23" s="443"/>
      <c r="R23" s="443"/>
      <c r="S23" s="465"/>
      <c r="T23" s="457">
        <v>0</v>
      </c>
      <c r="U23" s="759">
        <v>0</v>
      </c>
      <c r="V23" s="760">
        <v>1</v>
      </c>
      <c r="W23" s="759">
        <v>72.540000000000006</v>
      </c>
      <c r="X23" s="761">
        <v>0.5</v>
      </c>
      <c r="Y23" s="762">
        <v>72.540000000000006</v>
      </c>
      <c r="Z23" s="762">
        <v>72.540000000000006</v>
      </c>
      <c r="AA23" s="745"/>
      <c r="AB23" s="4"/>
      <c r="AC23" s="4"/>
      <c r="AD23" s="4"/>
      <c r="AE23" s="4"/>
    </row>
    <row r="24" spans="1:31" x14ac:dyDescent="0.2">
      <c r="A24" s="436" t="s">
        <v>374</v>
      </c>
      <c r="B24" s="436" t="s">
        <v>75</v>
      </c>
      <c r="C24" s="734" t="s">
        <v>389</v>
      </c>
      <c r="D24" s="745" t="s">
        <v>390</v>
      </c>
      <c r="E24" s="763" t="s">
        <v>97</v>
      </c>
      <c r="F24" s="737" t="s">
        <v>1262</v>
      </c>
      <c r="G24" s="447"/>
      <c r="H24" s="438" t="s">
        <v>4</v>
      </c>
      <c r="I24" s="438" t="s">
        <v>74</v>
      </c>
      <c r="J24" s="439" t="s">
        <v>73</v>
      </c>
      <c r="K24" s="438" t="s">
        <v>74</v>
      </c>
      <c r="L24" s="438" t="s">
        <v>1261</v>
      </c>
      <c r="M24" s="438"/>
      <c r="N24" s="764"/>
      <c r="O24" s="739"/>
      <c r="P24" s="750"/>
      <c r="Q24" s="443"/>
      <c r="R24" s="443"/>
      <c r="S24" s="465"/>
      <c r="T24" s="438">
        <v>0</v>
      </c>
      <c r="U24" s="445">
        <v>0</v>
      </c>
      <c r="V24" s="438">
        <v>1</v>
      </c>
      <c r="W24" s="445">
        <v>302.08</v>
      </c>
      <c r="X24" s="745">
        <v>0.5</v>
      </c>
      <c r="Y24" s="765">
        <v>302.08</v>
      </c>
      <c r="Z24" s="765">
        <v>302.08</v>
      </c>
      <c r="AA24" s="452"/>
      <c r="AB24" s="4"/>
      <c r="AC24" s="4"/>
      <c r="AD24" s="4"/>
      <c r="AE24" s="4"/>
    </row>
    <row r="25" spans="1:31" ht="30" x14ac:dyDescent="0.2">
      <c r="A25" s="438" t="s">
        <v>75</v>
      </c>
      <c r="B25" s="438" t="s">
        <v>443</v>
      </c>
      <c r="C25" s="766" t="s">
        <v>669</v>
      </c>
      <c r="D25" s="767" t="s">
        <v>1263</v>
      </c>
      <c r="E25" s="768" t="s">
        <v>1264</v>
      </c>
      <c r="F25" s="769" t="s">
        <v>1265</v>
      </c>
      <c r="G25" s="770"/>
      <c r="H25" s="440" t="s">
        <v>403</v>
      </c>
      <c r="I25" s="441" t="s">
        <v>74</v>
      </c>
      <c r="J25" s="468" t="s">
        <v>73</v>
      </c>
      <c r="K25" s="442" t="s">
        <v>680</v>
      </c>
      <c r="L25" s="767" t="s">
        <v>1137</v>
      </c>
      <c r="M25" s="441"/>
      <c r="N25" s="441"/>
      <c r="O25" s="442"/>
      <c r="P25" s="443"/>
      <c r="Q25" s="443"/>
      <c r="R25" s="443"/>
      <c r="S25" s="444"/>
      <c r="T25" s="441">
        <v>3</v>
      </c>
      <c r="U25" s="771">
        <v>332.08</v>
      </c>
      <c r="V25" s="441">
        <v>1</v>
      </c>
      <c r="W25" s="771">
        <v>99.64</v>
      </c>
      <c r="X25" s="441">
        <v>3.5</v>
      </c>
      <c r="Y25" s="772">
        <v>1095.8800000000001</v>
      </c>
      <c r="Z25" s="772">
        <v>1095.8800000000001</v>
      </c>
      <c r="AA25" s="773"/>
    </row>
    <row r="26" spans="1:31" ht="27" x14ac:dyDescent="0.2">
      <c r="A26" s="438" t="s">
        <v>75</v>
      </c>
      <c r="B26" s="438" t="s">
        <v>443</v>
      </c>
      <c r="C26" s="766" t="s">
        <v>665</v>
      </c>
      <c r="D26" s="767" t="s">
        <v>666</v>
      </c>
      <c r="E26" s="769" t="s">
        <v>667</v>
      </c>
      <c r="F26" s="769" t="s">
        <v>1265</v>
      </c>
      <c r="G26" s="770"/>
      <c r="H26" s="440" t="s">
        <v>403</v>
      </c>
      <c r="I26" s="441" t="s">
        <v>74</v>
      </c>
      <c r="J26" s="468" t="s">
        <v>73</v>
      </c>
      <c r="K26" s="442" t="s">
        <v>680</v>
      </c>
      <c r="L26" s="767" t="s">
        <v>1137</v>
      </c>
      <c r="M26" s="441"/>
      <c r="N26" s="441"/>
      <c r="O26" s="442"/>
      <c r="P26" s="443"/>
      <c r="Q26" s="443"/>
      <c r="R26" s="443"/>
      <c r="S26" s="444"/>
      <c r="T26" s="441">
        <v>3</v>
      </c>
      <c r="U26" s="771">
        <v>449.67</v>
      </c>
      <c r="V26" s="441">
        <v>1</v>
      </c>
      <c r="W26" s="771">
        <v>134.9</v>
      </c>
      <c r="X26" s="441">
        <v>3.5</v>
      </c>
      <c r="Y26" s="772">
        <v>1483.91</v>
      </c>
      <c r="Z26" s="772">
        <v>1483.91</v>
      </c>
      <c r="AA26" s="773"/>
    </row>
    <row r="27" spans="1:31" ht="25.5" x14ac:dyDescent="0.2">
      <c r="A27" s="438" t="s">
        <v>75</v>
      </c>
      <c r="B27" s="438" t="s">
        <v>443</v>
      </c>
      <c r="C27" s="766" t="s">
        <v>637</v>
      </c>
      <c r="D27" s="767" t="s">
        <v>638</v>
      </c>
      <c r="E27" s="767" t="s">
        <v>97</v>
      </c>
      <c r="F27" s="774" t="s">
        <v>1266</v>
      </c>
      <c r="G27" s="770"/>
      <c r="H27" s="440" t="s">
        <v>403</v>
      </c>
      <c r="I27" s="441" t="s">
        <v>74</v>
      </c>
      <c r="J27" s="468" t="s">
        <v>73</v>
      </c>
      <c r="K27" s="441" t="s">
        <v>1267</v>
      </c>
      <c r="L27" s="441" t="s">
        <v>1268</v>
      </c>
      <c r="M27" s="441"/>
      <c r="N27" s="441"/>
      <c r="O27" s="442"/>
      <c r="P27" s="443"/>
      <c r="Q27" s="443"/>
      <c r="R27" s="443"/>
      <c r="S27" s="444"/>
      <c r="T27" s="441">
        <v>2</v>
      </c>
      <c r="U27" s="771">
        <v>906.25</v>
      </c>
      <c r="V27" s="441">
        <v>0</v>
      </c>
      <c r="W27" s="771">
        <v>0</v>
      </c>
      <c r="X27" s="441">
        <v>2</v>
      </c>
      <c r="Y27" s="772">
        <v>1812.5</v>
      </c>
      <c r="Z27" s="772">
        <v>1812.5</v>
      </c>
      <c r="AA27" s="773"/>
    </row>
    <row r="28" spans="1:31" ht="25.5" x14ac:dyDescent="0.2">
      <c r="A28" s="438" t="s">
        <v>75</v>
      </c>
      <c r="B28" s="438" t="s">
        <v>443</v>
      </c>
      <c r="C28" s="766" t="s">
        <v>659</v>
      </c>
      <c r="D28" s="767" t="s">
        <v>660</v>
      </c>
      <c r="E28" s="767" t="s">
        <v>97</v>
      </c>
      <c r="F28" s="774" t="s">
        <v>1269</v>
      </c>
      <c r="G28" s="770"/>
      <c r="H28" s="440" t="s">
        <v>403</v>
      </c>
      <c r="I28" s="441" t="s">
        <v>74</v>
      </c>
      <c r="J28" s="468" t="s">
        <v>73</v>
      </c>
      <c r="K28" s="441" t="s">
        <v>1270</v>
      </c>
      <c r="L28" s="441" t="s">
        <v>1271</v>
      </c>
      <c r="M28" s="441"/>
      <c r="N28" s="441"/>
      <c r="O28" s="442"/>
      <c r="P28" s="443"/>
      <c r="Q28" s="443"/>
      <c r="R28" s="443"/>
      <c r="S28" s="444"/>
      <c r="T28" s="441">
        <v>1</v>
      </c>
      <c r="U28" s="771">
        <v>906.25</v>
      </c>
      <c r="V28" s="441">
        <v>1</v>
      </c>
      <c r="W28" s="771">
        <v>302.08</v>
      </c>
      <c r="X28" s="441">
        <v>1.5</v>
      </c>
      <c r="Y28" s="772">
        <v>1208.33</v>
      </c>
      <c r="Z28" s="772">
        <v>1208.33</v>
      </c>
      <c r="AA28" s="773"/>
    </row>
    <row r="29" spans="1:31" ht="14.25" x14ac:dyDescent="0.2">
      <c r="A29" s="436" t="s">
        <v>374</v>
      </c>
      <c r="B29" s="438" t="s">
        <v>751</v>
      </c>
      <c r="C29" s="267" t="s">
        <v>1272</v>
      </c>
      <c r="D29" s="269" t="s">
        <v>1273</v>
      </c>
      <c r="E29" s="568" t="s">
        <v>451</v>
      </c>
      <c r="F29" s="568" t="s">
        <v>1274</v>
      </c>
      <c r="G29" s="569"/>
      <c r="H29" s="570"/>
      <c r="I29" s="568" t="s">
        <v>74</v>
      </c>
      <c r="J29" s="775" t="s">
        <v>73</v>
      </c>
      <c r="K29" s="568" t="s">
        <v>74</v>
      </c>
      <c r="L29" s="727" t="s">
        <v>276</v>
      </c>
      <c r="M29" s="578">
        <v>45912</v>
      </c>
      <c r="N29" s="579">
        <v>45912</v>
      </c>
      <c r="O29" s="580"/>
      <c r="P29" s="581"/>
      <c r="Q29" s="581">
        <v>0</v>
      </c>
      <c r="R29" s="581">
        <v>0</v>
      </c>
      <c r="S29" s="575">
        <f>Q29+R29</f>
        <v>0</v>
      </c>
      <c r="T29" s="587">
        <v>0</v>
      </c>
      <c r="U29" s="588">
        <v>0</v>
      </c>
      <c r="V29" s="587">
        <v>1</v>
      </c>
      <c r="W29" s="588">
        <v>302.08</v>
      </c>
      <c r="X29" s="587">
        <v>0.5</v>
      </c>
      <c r="Y29" s="776">
        <f>(T29*U29)+(V29*W29)</f>
        <v>302.08</v>
      </c>
      <c r="Z29" s="776">
        <f>(T29*U29)+(V29*W29)</f>
        <v>302.08</v>
      </c>
      <c r="AA29" s="587" t="s">
        <v>453</v>
      </c>
    </row>
    <row r="30" spans="1:31" ht="14.25" x14ac:dyDescent="0.2">
      <c r="A30" s="436" t="s">
        <v>374</v>
      </c>
      <c r="B30" s="438" t="s">
        <v>751</v>
      </c>
      <c r="C30" s="267" t="s">
        <v>1272</v>
      </c>
      <c r="D30" s="269" t="s">
        <v>1273</v>
      </c>
      <c r="E30" s="568" t="s">
        <v>451</v>
      </c>
      <c r="F30" s="568" t="s">
        <v>1275</v>
      </c>
      <c r="G30" s="569"/>
      <c r="H30" s="570"/>
      <c r="I30" s="568" t="s">
        <v>74</v>
      </c>
      <c r="J30" s="775" t="s">
        <v>73</v>
      </c>
      <c r="K30" s="568" t="s">
        <v>74</v>
      </c>
      <c r="L30" s="727" t="s">
        <v>276</v>
      </c>
      <c r="M30" s="578">
        <v>45917</v>
      </c>
      <c r="N30" s="579">
        <v>45917</v>
      </c>
      <c r="O30" s="580"/>
      <c r="P30" s="581"/>
      <c r="Q30" s="581">
        <v>0</v>
      </c>
      <c r="R30" s="581">
        <v>0</v>
      </c>
      <c r="S30" s="575">
        <f>Q30+R30</f>
        <v>0</v>
      </c>
      <c r="T30" s="587">
        <v>0</v>
      </c>
      <c r="U30" s="588">
        <v>0</v>
      </c>
      <c r="V30" s="587">
        <v>1</v>
      </c>
      <c r="W30" s="588">
        <v>302.08</v>
      </c>
      <c r="X30" s="587">
        <v>0.5</v>
      </c>
      <c r="Y30" s="776">
        <f t="shared" ref="Y30:Y93" si="0">(T30*U30)+(V30*W30)</f>
        <v>302.08</v>
      </c>
      <c r="Z30" s="776">
        <f t="shared" ref="Z30:Z93" si="1">(T30*U30)+(V30*W30)</f>
        <v>302.08</v>
      </c>
      <c r="AA30" s="587" t="s">
        <v>453</v>
      </c>
    </row>
    <row r="31" spans="1:31" ht="14.25" x14ac:dyDescent="0.2">
      <c r="A31" s="436" t="s">
        <v>374</v>
      </c>
      <c r="B31" s="438" t="s">
        <v>751</v>
      </c>
      <c r="C31" s="267" t="s">
        <v>1276</v>
      </c>
      <c r="D31" s="269" t="s">
        <v>753</v>
      </c>
      <c r="E31" s="568" t="s">
        <v>451</v>
      </c>
      <c r="F31" s="568" t="s">
        <v>572</v>
      </c>
      <c r="G31" s="569"/>
      <c r="H31" s="570"/>
      <c r="I31" s="568" t="s">
        <v>74</v>
      </c>
      <c r="J31" s="775" t="s">
        <v>73</v>
      </c>
      <c r="K31" s="568" t="s">
        <v>74</v>
      </c>
      <c r="L31" s="727" t="s">
        <v>1277</v>
      </c>
      <c r="M31" s="578">
        <v>45925</v>
      </c>
      <c r="N31" s="579">
        <v>45925</v>
      </c>
      <c r="O31" s="580"/>
      <c r="P31" s="581"/>
      <c r="Q31" s="581">
        <v>0</v>
      </c>
      <c r="R31" s="581">
        <v>0</v>
      </c>
      <c r="S31" s="575">
        <f>Q31+R31</f>
        <v>0</v>
      </c>
      <c r="T31" s="587">
        <v>0</v>
      </c>
      <c r="U31" s="588">
        <v>0</v>
      </c>
      <c r="V31" s="587">
        <v>1</v>
      </c>
      <c r="W31" s="588">
        <v>302.08</v>
      </c>
      <c r="X31" s="587">
        <v>0.5</v>
      </c>
      <c r="Y31" s="776">
        <f t="shared" si="0"/>
        <v>302.08</v>
      </c>
      <c r="Z31" s="776">
        <f t="shared" si="1"/>
        <v>302.08</v>
      </c>
      <c r="AA31" s="587" t="s">
        <v>453</v>
      </c>
    </row>
    <row r="32" spans="1:31" ht="14.25" x14ac:dyDescent="0.2">
      <c r="A32" s="436" t="s">
        <v>374</v>
      </c>
      <c r="B32" s="438" t="s">
        <v>751</v>
      </c>
      <c r="C32" s="777" t="s">
        <v>465</v>
      </c>
      <c r="D32" s="271" t="s">
        <v>466</v>
      </c>
      <c r="E32" s="568" t="s">
        <v>451</v>
      </c>
      <c r="F32" s="568" t="s">
        <v>572</v>
      </c>
      <c r="G32" s="569"/>
      <c r="H32" s="570"/>
      <c r="I32" s="568" t="s">
        <v>74</v>
      </c>
      <c r="J32" s="775" t="s">
        <v>73</v>
      </c>
      <c r="K32" s="568" t="s">
        <v>74</v>
      </c>
      <c r="L32" s="727" t="s">
        <v>1278</v>
      </c>
      <c r="M32" s="578">
        <v>45900</v>
      </c>
      <c r="N32" s="579">
        <v>45915</v>
      </c>
      <c r="O32" s="573"/>
      <c r="P32" s="574"/>
      <c r="Q32" s="574">
        <v>0</v>
      </c>
      <c r="R32" s="574">
        <v>0</v>
      </c>
      <c r="S32" s="575">
        <f>Q32+R32</f>
        <v>0</v>
      </c>
      <c r="T32" s="576">
        <v>5</v>
      </c>
      <c r="U32" s="577">
        <v>604.16999999999996</v>
      </c>
      <c r="V32" s="587">
        <v>2</v>
      </c>
      <c r="W32" s="588">
        <v>302.08</v>
      </c>
      <c r="X32" s="587">
        <v>6</v>
      </c>
      <c r="Y32" s="776">
        <f t="shared" si="0"/>
        <v>3625.0099999999998</v>
      </c>
      <c r="Z32" s="776">
        <f t="shared" si="1"/>
        <v>3625.0099999999998</v>
      </c>
      <c r="AA32" s="576" t="s">
        <v>453</v>
      </c>
    </row>
    <row r="33" spans="1:27" ht="14.25" x14ac:dyDescent="0.2">
      <c r="A33" s="436" t="s">
        <v>374</v>
      </c>
      <c r="B33" s="438" t="s">
        <v>751</v>
      </c>
      <c r="C33" s="778" t="s">
        <v>473</v>
      </c>
      <c r="D33" s="271" t="s">
        <v>474</v>
      </c>
      <c r="E33" s="583" t="s">
        <v>451</v>
      </c>
      <c r="F33" s="576" t="s">
        <v>452</v>
      </c>
      <c r="G33" s="584"/>
      <c r="H33" s="576"/>
      <c r="I33" s="568" t="s">
        <v>74</v>
      </c>
      <c r="J33" s="775" t="s">
        <v>73</v>
      </c>
      <c r="K33" s="568" t="s">
        <v>74</v>
      </c>
      <c r="L33" s="727" t="s">
        <v>1279</v>
      </c>
      <c r="M33" s="578">
        <v>45909</v>
      </c>
      <c r="N33" s="579">
        <v>45915</v>
      </c>
      <c r="O33" s="573"/>
      <c r="P33" s="574"/>
      <c r="Q33" s="574">
        <v>0</v>
      </c>
      <c r="R33" s="574">
        <v>0</v>
      </c>
      <c r="S33" s="575">
        <f t="shared" ref="S33:S77" si="2">Q33+R33</f>
        <v>0</v>
      </c>
      <c r="T33" s="576">
        <v>0</v>
      </c>
      <c r="U33" s="577">
        <v>0</v>
      </c>
      <c r="V33" s="587">
        <v>3</v>
      </c>
      <c r="W33" s="588">
        <v>302.08</v>
      </c>
      <c r="X33" s="587">
        <v>3</v>
      </c>
      <c r="Y33" s="776">
        <f t="shared" si="0"/>
        <v>906.24</v>
      </c>
      <c r="Z33" s="776">
        <f t="shared" si="1"/>
        <v>906.24</v>
      </c>
      <c r="AA33" s="576" t="s">
        <v>453</v>
      </c>
    </row>
    <row r="34" spans="1:27" ht="14.25" x14ac:dyDescent="0.2">
      <c r="A34" s="436" t="s">
        <v>374</v>
      </c>
      <c r="B34" s="438" t="s">
        <v>751</v>
      </c>
      <c r="C34" s="267" t="s">
        <v>471</v>
      </c>
      <c r="D34" s="269" t="s">
        <v>472</v>
      </c>
      <c r="E34" s="583" t="s">
        <v>451</v>
      </c>
      <c r="F34" s="576" t="s">
        <v>452</v>
      </c>
      <c r="G34" s="584"/>
      <c r="H34" s="576"/>
      <c r="I34" s="568" t="s">
        <v>74</v>
      </c>
      <c r="J34" s="775" t="s">
        <v>73</v>
      </c>
      <c r="K34" s="568" t="s">
        <v>74</v>
      </c>
      <c r="L34" s="727" t="s">
        <v>1280</v>
      </c>
      <c r="M34" s="578">
        <v>45900</v>
      </c>
      <c r="N34" s="579">
        <v>45910</v>
      </c>
      <c r="O34" s="573"/>
      <c r="P34" s="574"/>
      <c r="Q34" s="574">
        <v>0</v>
      </c>
      <c r="R34" s="574">
        <v>0</v>
      </c>
      <c r="S34" s="575">
        <f t="shared" si="2"/>
        <v>0</v>
      </c>
      <c r="T34" s="576">
        <v>5</v>
      </c>
      <c r="U34" s="577">
        <v>604.16999999999996</v>
      </c>
      <c r="V34" s="587">
        <v>4</v>
      </c>
      <c r="W34" s="588">
        <v>302.08</v>
      </c>
      <c r="X34" s="587">
        <v>7</v>
      </c>
      <c r="Y34" s="776">
        <f t="shared" si="0"/>
        <v>4229.17</v>
      </c>
      <c r="Z34" s="776">
        <f t="shared" si="1"/>
        <v>4229.17</v>
      </c>
      <c r="AA34" s="576" t="s">
        <v>453</v>
      </c>
    </row>
    <row r="35" spans="1:27" ht="14.25" x14ac:dyDescent="0.2">
      <c r="A35" s="436" t="s">
        <v>374</v>
      </c>
      <c r="B35" s="438" t="s">
        <v>751</v>
      </c>
      <c r="C35" s="261" t="s">
        <v>468</v>
      </c>
      <c r="D35" s="269" t="s">
        <v>469</v>
      </c>
      <c r="E35" s="583" t="s">
        <v>451</v>
      </c>
      <c r="F35" s="576" t="s">
        <v>452</v>
      </c>
      <c r="G35" s="584"/>
      <c r="H35" s="576"/>
      <c r="I35" s="568" t="s">
        <v>74</v>
      </c>
      <c r="J35" s="775" t="s">
        <v>73</v>
      </c>
      <c r="K35" s="568" t="s">
        <v>74</v>
      </c>
      <c r="L35" s="727" t="s">
        <v>1281</v>
      </c>
      <c r="M35" s="578">
        <v>45900</v>
      </c>
      <c r="N35" s="579">
        <v>228536</v>
      </c>
      <c r="O35" s="573"/>
      <c r="P35" s="574"/>
      <c r="Q35" s="574">
        <v>0</v>
      </c>
      <c r="R35" s="574">
        <v>0</v>
      </c>
      <c r="S35" s="575">
        <f t="shared" si="2"/>
        <v>0</v>
      </c>
      <c r="T35" s="576">
        <v>5</v>
      </c>
      <c r="U35" s="577">
        <v>604.16999999999996</v>
      </c>
      <c r="V35" s="587">
        <v>4</v>
      </c>
      <c r="W35" s="588">
        <v>302.08</v>
      </c>
      <c r="X35" s="587">
        <v>7</v>
      </c>
      <c r="Y35" s="776">
        <f t="shared" si="0"/>
        <v>4229.17</v>
      </c>
      <c r="Z35" s="776">
        <f t="shared" si="1"/>
        <v>4229.17</v>
      </c>
      <c r="AA35" s="576" t="s">
        <v>453</v>
      </c>
    </row>
    <row r="36" spans="1:27" ht="14.25" x14ac:dyDescent="0.2">
      <c r="A36" s="436" t="s">
        <v>374</v>
      </c>
      <c r="B36" s="438" t="s">
        <v>751</v>
      </c>
      <c r="C36" s="267" t="s">
        <v>942</v>
      </c>
      <c r="D36" s="269" t="s">
        <v>476</v>
      </c>
      <c r="E36" s="583" t="s">
        <v>451</v>
      </c>
      <c r="F36" s="576" t="s">
        <v>452</v>
      </c>
      <c r="G36" s="584"/>
      <c r="H36" s="576"/>
      <c r="I36" s="568" t="s">
        <v>74</v>
      </c>
      <c r="J36" s="775" t="s">
        <v>73</v>
      </c>
      <c r="K36" s="568" t="s">
        <v>74</v>
      </c>
      <c r="L36" s="727" t="s">
        <v>1281</v>
      </c>
      <c r="M36" s="578">
        <v>45900</v>
      </c>
      <c r="N36" s="579">
        <v>45915</v>
      </c>
      <c r="O36" s="573"/>
      <c r="P36" s="574"/>
      <c r="Q36" s="574">
        <v>0</v>
      </c>
      <c r="R36" s="574">
        <v>0</v>
      </c>
      <c r="S36" s="575">
        <f t="shared" si="2"/>
        <v>0</v>
      </c>
      <c r="T36" s="576">
        <v>5</v>
      </c>
      <c r="U36" s="577">
        <v>604.16999999999996</v>
      </c>
      <c r="V36" s="587">
        <v>4</v>
      </c>
      <c r="W36" s="588">
        <v>302.08</v>
      </c>
      <c r="X36" s="587">
        <v>7</v>
      </c>
      <c r="Y36" s="776">
        <f t="shared" si="0"/>
        <v>4229.17</v>
      </c>
      <c r="Z36" s="776">
        <f t="shared" si="1"/>
        <v>4229.17</v>
      </c>
      <c r="AA36" s="576" t="s">
        <v>453</v>
      </c>
    </row>
    <row r="37" spans="1:27" ht="14.25" x14ac:dyDescent="0.2">
      <c r="A37" s="436" t="s">
        <v>374</v>
      </c>
      <c r="B37" s="438" t="s">
        <v>751</v>
      </c>
      <c r="C37" s="267" t="s">
        <v>461</v>
      </c>
      <c r="D37" s="269" t="s">
        <v>462</v>
      </c>
      <c r="E37" s="583" t="s">
        <v>451</v>
      </c>
      <c r="F37" s="576" t="s">
        <v>452</v>
      </c>
      <c r="G37" s="584"/>
      <c r="H37" s="576"/>
      <c r="I37" s="568" t="s">
        <v>74</v>
      </c>
      <c r="J37" s="775" t="s">
        <v>73</v>
      </c>
      <c r="K37" s="568" t="s">
        <v>74</v>
      </c>
      <c r="L37" s="727" t="s">
        <v>1282</v>
      </c>
      <c r="M37" s="578">
        <v>45921</v>
      </c>
      <c r="N37" s="579">
        <v>45926</v>
      </c>
      <c r="O37" s="573"/>
      <c r="P37" s="574"/>
      <c r="Q37" s="574">
        <v>0</v>
      </c>
      <c r="R37" s="574">
        <v>0</v>
      </c>
      <c r="S37" s="575">
        <f t="shared" si="2"/>
        <v>0</v>
      </c>
      <c r="T37" s="576">
        <v>5</v>
      </c>
      <c r="U37" s="577">
        <v>604.16999999999996</v>
      </c>
      <c r="V37" s="587">
        <v>1</v>
      </c>
      <c r="W37" s="588">
        <v>302.08</v>
      </c>
      <c r="X37" s="587">
        <v>5.5</v>
      </c>
      <c r="Y37" s="776">
        <f t="shared" si="0"/>
        <v>3322.93</v>
      </c>
      <c r="Z37" s="776">
        <f t="shared" si="1"/>
        <v>3322.93</v>
      </c>
      <c r="AA37" s="576" t="s">
        <v>453</v>
      </c>
    </row>
    <row r="38" spans="1:27" ht="14.25" x14ac:dyDescent="0.2">
      <c r="A38" s="436" t="s">
        <v>374</v>
      </c>
      <c r="B38" s="438" t="s">
        <v>751</v>
      </c>
      <c r="C38" s="267" t="s">
        <v>513</v>
      </c>
      <c r="D38" s="269" t="s">
        <v>514</v>
      </c>
      <c r="E38" s="583" t="s">
        <v>451</v>
      </c>
      <c r="F38" s="576" t="s">
        <v>452</v>
      </c>
      <c r="G38" s="584"/>
      <c r="H38" s="576"/>
      <c r="I38" s="568" t="s">
        <v>74</v>
      </c>
      <c r="J38" s="775" t="s">
        <v>73</v>
      </c>
      <c r="K38" s="568" t="s">
        <v>74</v>
      </c>
      <c r="L38" s="727" t="s">
        <v>1283</v>
      </c>
      <c r="M38" s="578">
        <v>45921</v>
      </c>
      <c r="N38" s="579">
        <v>45925</v>
      </c>
      <c r="O38" s="573"/>
      <c r="P38" s="574"/>
      <c r="Q38" s="574">
        <v>0</v>
      </c>
      <c r="R38" s="574">
        <v>0</v>
      </c>
      <c r="S38" s="575">
        <f t="shared" si="2"/>
        <v>0</v>
      </c>
      <c r="T38" s="576">
        <v>4</v>
      </c>
      <c r="U38" s="577">
        <v>604.16999999999996</v>
      </c>
      <c r="V38" s="587">
        <v>1</v>
      </c>
      <c r="W38" s="588">
        <v>302.08</v>
      </c>
      <c r="X38" s="587">
        <v>5.0999999999999996</v>
      </c>
      <c r="Y38" s="776">
        <f t="shared" si="0"/>
        <v>2718.7599999999998</v>
      </c>
      <c r="Z38" s="776">
        <f t="shared" si="1"/>
        <v>2718.7599999999998</v>
      </c>
      <c r="AA38" s="576" t="s">
        <v>453</v>
      </c>
    </row>
    <row r="39" spans="1:27" ht="14.25" x14ac:dyDescent="0.2">
      <c r="A39" s="436" t="s">
        <v>374</v>
      </c>
      <c r="B39" s="438" t="s">
        <v>751</v>
      </c>
      <c r="C39" s="778" t="s">
        <v>473</v>
      </c>
      <c r="D39" s="271" t="s">
        <v>474</v>
      </c>
      <c r="E39" s="583" t="s">
        <v>451</v>
      </c>
      <c r="F39" s="576" t="s">
        <v>452</v>
      </c>
      <c r="G39" s="584"/>
      <c r="H39" s="576"/>
      <c r="I39" s="568" t="s">
        <v>74</v>
      </c>
      <c r="J39" s="775" t="s">
        <v>73</v>
      </c>
      <c r="K39" s="568" t="s">
        <v>74</v>
      </c>
      <c r="L39" s="727" t="s">
        <v>1284</v>
      </c>
      <c r="M39" s="578" t="s">
        <v>1285</v>
      </c>
      <c r="N39" s="579">
        <v>45926</v>
      </c>
      <c r="O39" s="573"/>
      <c r="P39" s="574"/>
      <c r="Q39" s="574">
        <v>0</v>
      </c>
      <c r="R39" s="574">
        <v>0</v>
      </c>
      <c r="S39" s="575">
        <f t="shared" si="2"/>
        <v>0</v>
      </c>
      <c r="T39" s="576">
        <v>5</v>
      </c>
      <c r="U39" s="577">
        <v>604.16999999999996</v>
      </c>
      <c r="V39" s="587">
        <v>2</v>
      </c>
      <c r="W39" s="588">
        <v>302.08</v>
      </c>
      <c r="X39" s="587">
        <v>6</v>
      </c>
      <c r="Y39" s="776">
        <f t="shared" si="0"/>
        <v>3625.0099999999998</v>
      </c>
      <c r="Z39" s="776">
        <f t="shared" si="1"/>
        <v>3625.0099999999998</v>
      </c>
      <c r="AA39" s="576" t="s">
        <v>453</v>
      </c>
    </row>
    <row r="40" spans="1:27" ht="14.25" x14ac:dyDescent="0.2">
      <c r="A40" s="436" t="s">
        <v>374</v>
      </c>
      <c r="B40" s="438" t="s">
        <v>751</v>
      </c>
      <c r="C40" s="777" t="s">
        <v>465</v>
      </c>
      <c r="D40" s="271" t="s">
        <v>466</v>
      </c>
      <c r="E40" s="568" t="s">
        <v>451</v>
      </c>
      <c r="F40" s="568" t="s">
        <v>572</v>
      </c>
      <c r="G40" s="569"/>
      <c r="H40" s="570"/>
      <c r="I40" s="568" t="s">
        <v>74</v>
      </c>
      <c r="J40" s="775" t="s">
        <v>73</v>
      </c>
      <c r="K40" s="568" t="s">
        <v>74</v>
      </c>
      <c r="L40" s="727" t="s">
        <v>1286</v>
      </c>
      <c r="M40" s="578">
        <v>45916</v>
      </c>
      <c r="N40" s="579">
        <v>228547</v>
      </c>
      <c r="O40" s="573"/>
      <c r="P40" s="574"/>
      <c r="Q40" s="574">
        <v>0</v>
      </c>
      <c r="R40" s="574">
        <v>0</v>
      </c>
      <c r="S40" s="575">
        <f>Q40+R40</f>
        <v>0</v>
      </c>
      <c r="T40" s="576">
        <v>5</v>
      </c>
      <c r="U40" s="577">
        <v>604.16999999999996</v>
      </c>
      <c r="V40" s="587">
        <v>2</v>
      </c>
      <c r="W40" s="588">
        <v>302.08</v>
      </c>
      <c r="X40" s="587">
        <v>6</v>
      </c>
      <c r="Y40" s="776">
        <f t="shared" si="0"/>
        <v>3625.0099999999998</v>
      </c>
      <c r="Z40" s="776">
        <f t="shared" si="1"/>
        <v>3625.0099999999998</v>
      </c>
      <c r="AA40" s="576" t="s">
        <v>453</v>
      </c>
    </row>
    <row r="41" spans="1:27" ht="15.75" customHeight="1" x14ac:dyDescent="0.2">
      <c r="A41" s="436" t="s">
        <v>374</v>
      </c>
      <c r="B41" s="438" t="s">
        <v>751</v>
      </c>
      <c r="C41" s="267" t="s">
        <v>478</v>
      </c>
      <c r="D41" s="270" t="s">
        <v>479</v>
      </c>
      <c r="E41" s="568" t="s">
        <v>451</v>
      </c>
      <c r="F41" s="568" t="s">
        <v>572</v>
      </c>
      <c r="G41" s="569"/>
      <c r="H41" s="570"/>
      <c r="I41" s="568" t="s">
        <v>74</v>
      </c>
      <c r="J41" s="775" t="s">
        <v>73</v>
      </c>
      <c r="K41" s="568" t="s">
        <v>74</v>
      </c>
      <c r="L41" s="727" t="s">
        <v>1283</v>
      </c>
      <c r="M41" s="578">
        <v>45921</v>
      </c>
      <c r="N41" s="579">
        <v>45925</v>
      </c>
      <c r="O41" s="573"/>
      <c r="P41" s="574"/>
      <c r="Q41" s="574">
        <v>0</v>
      </c>
      <c r="R41" s="574">
        <v>0</v>
      </c>
      <c r="S41" s="575">
        <f>Q41+R41</f>
        <v>0</v>
      </c>
      <c r="T41" s="576">
        <v>4</v>
      </c>
      <c r="U41" s="577">
        <v>604.16999999999996</v>
      </c>
      <c r="V41" s="587">
        <v>1</v>
      </c>
      <c r="W41" s="588">
        <v>302.08</v>
      </c>
      <c r="X41" s="587">
        <v>4.5</v>
      </c>
      <c r="Y41" s="776">
        <f t="shared" si="0"/>
        <v>2718.7599999999998</v>
      </c>
      <c r="Z41" s="776">
        <f t="shared" si="1"/>
        <v>2718.7599999999998</v>
      </c>
      <c r="AA41" s="576" t="s">
        <v>453</v>
      </c>
    </row>
    <row r="42" spans="1:27" ht="15.75" customHeight="1" x14ac:dyDescent="0.2">
      <c r="A42" s="436" t="s">
        <v>374</v>
      </c>
      <c r="B42" s="438" t="s">
        <v>751</v>
      </c>
      <c r="C42" s="261" t="s">
        <v>468</v>
      </c>
      <c r="D42" s="269" t="s">
        <v>469</v>
      </c>
      <c r="E42" s="583" t="s">
        <v>451</v>
      </c>
      <c r="F42" s="576" t="s">
        <v>452</v>
      </c>
      <c r="G42" s="584"/>
      <c r="H42" s="576"/>
      <c r="I42" s="568" t="s">
        <v>74</v>
      </c>
      <c r="J42" s="775" t="s">
        <v>73</v>
      </c>
      <c r="K42" s="568" t="s">
        <v>74</v>
      </c>
      <c r="L42" s="727" t="s">
        <v>1287</v>
      </c>
      <c r="M42" s="578">
        <v>45921</v>
      </c>
      <c r="N42" s="579">
        <v>45926</v>
      </c>
      <c r="O42" s="573"/>
      <c r="P42" s="574"/>
      <c r="Q42" s="574">
        <v>0</v>
      </c>
      <c r="R42" s="574">
        <v>0</v>
      </c>
      <c r="S42" s="575">
        <f t="shared" ref="S42:S46" si="3">Q42+R42</f>
        <v>0</v>
      </c>
      <c r="T42" s="576">
        <v>5</v>
      </c>
      <c r="U42" s="577">
        <v>604.16999999999996</v>
      </c>
      <c r="V42" s="587">
        <v>1</v>
      </c>
      <c r="W42" s="588">
        <v>302.08</v>
      </c>
      <c r="X42" s="587">
        <v>5.5</v>
      </c>
      <c r="Y42" s="776">
        <f t="shared" si="0"/>
        <v>3322.93</v>
      </c>
      <c r="Z42" s="776">
        <f t="shared" si="1"/>
        <v>3322.93</v>
      </c>
      <c r="AA42" s="576" t="s">
        <v>453</v>
      </c>
    </row>
    <row r="43" spans="1:27" ht="15.75" customHeight="1" x14ac:dyDescent="0.2">
      <c r="A43" s="436" t="s">
        <v>374</v>
      </c>
      <c r="B43" s="438" t="s">
        <v>751</v>
      </c>
      <c r="C43" s="267" t="s">
        <v>942</v>
      </c>
      <c r="D43" s="269" t="s">
        <v>476</v>
      </c>
      <c r="E43" s="583" t="s">
        <v>451</v>
      </c>
      <c r="F43" s="576" t="s">
        <v>452</v>
      </c>
      <c r="G43" s="584"/>
      <c r="H43" s="576"/>
      <c r="I43" s="568" t="s">
        <v>74</v>
      </c>
      <c r="J43" s="775" t="s">
        <v>73</v>
      </c>
      <c r="K43" s="568" t="s">
        <v>74</v>
      </c>
      <c r="L43" s="727" t="s">
        <v>1287</v>
      </c>
      <c r="M43" s="578">
        <v>45921</v>
      </c>
      <c r="N43" s="579">
        <v>45926</v>
      </c>
      <c r="O43" s="573"/>
      <c r="P43" s="574"/>
      <c r="Q43" s="574">
        <v>0</v>
      </c>
      <c r="R43" s="574">
        <v>0</v>
      </c>
      <c r="S43" s="575">
        <f t="shared" si="3"/>
        <v>0</v>
      </c>
      <c r="T43" s="576">
        <v>5</v>
      </c>
      <c r="U43" s="577">
        <v>604.16999999999996</v>
      </c>
      <c r="V43" s="587">
        <v>1</v>
      </c>
      <c r="W43" s="588">
        <v>302.08</v>
      </c>
      <c r="X43" s="587">
        <v>5.5</v>
      </c>
      <c r="Y43" s="776">
        <f t="shared" si="0"/>
        <v>3322.93</v>
      </c>
      <c r="Z43" s="776">
        <f t="shared" si="1"/>
        <v>3322.93</v>
      </c>
      <c r="AA43" s="576" t="s">
        <v>453</v>
      </c>
    </row>
    <row r="44" spans="1:27" ht="15.75" customHeight="1" x14ac:dyDescent="0.2">
      <c r="A44" s="436" t="s">
        <v>374</v>
      </c>
      <c r="B44" s="438" t="s">
        <v>751</v>
      </c>
      <c r="C44" s="267" t="s">
        <v>471</v>
      </c>
      <c r="D44" s="269" t="s">
        <v>472</v>
      </c>
      <c r="E44" s="583" t="s">
        <v>451</v>
      </c>
      <c r="F44" s="576" t="s">
        <v>452</v>
      </c>
      <c r="G44" s="584"/>
      <c r="H44" s="576"/>
      <c r="I44" s="568" t="s">
        <v>74</v>
      </c>
      <c r="J44" s="775" t="s">
        <v>73</v>
      </c>
      <c r="K44" s="568" t="s">
        <v>74</v>
      </c>
      <c r="L44" s="727" t="s">
        <v>1286</v>
      </c>
      <c r="M44" s="578">
        <v>228537</v>
      </c>
      <c r="N44" s="579">
        <v>45926</v>
      </c>
      <c r="O44" s="573"/>
      <c r="P44" s="574"/>
      <c r="Q44" s="574">
        <v>0</v>
      </c>
      <c r="R44" s="574">
        <v>0</v>
      </c>
      <c r="S44" s="575">
        <f t="shared" si="3"/>
        <v>0</v>
      </c>
      <c r="T44" s="576">
        <v>5</v>
      </c>
      <c r="U44" s="577">
        <v>604.16999999999996</v>
      </c>
      <c r="V44" s="587">
        <v>2</v>
      </c>
      <c r="W44" s="588">
        <v>302.08</v>
      </c>
      <c r="X44" s="587">
        <v>6</v>
      </c>
      <c r="Y44" s="776">
        <f t="shared" si="0"/>
        <v>3625.0099999999998</v>
      </c>
      <c r="Z44" s="776">
        <f t="shared" si="1"/>
        <v>3625.0099999999998</v>
      </c>
      <c r="AA44" s="576" t="s">
        <v>453</v>
      </c>
    </row>
    <row r="45" spans="1:27" ht="15.75" customHeight="1" x14ac:dyDescent="0.2">
      <c r="A45" s="436" t="s">
        <v>374</v>
      </c>
      <c r="B45" s="438" t="s">
        <v>751</v>
      </c>
      <c r="C45" s="261" t="s">
        <v>1076</v>
      </c>
      <c r="D45" s="269" t="s">
        <v>1077</v>
      </c>
      <c r="E45" s="595" t="s">
        <v>451</v>
      </c>
      <c r="F45" s="576" t="s">
        <v>452</v>
      </c>
      <c r="G45" s="584"/>
      <c r="H45" s="576"/>
      <c r="I45" s="568" t="s">
        <v>74</v>
      </c>
      <c r="J45" s="775" t="s">
        <v>73</v>
      </c>
      <c r="K45" s="568" t="s">
        <v>74</v>
      </c>
      <c r="L45" s="727" t="s">
        <v>593</v>
      </c>
      <c r="M45" s="578">
        <v>45919</v>
      </c>
      <c r="N45" s="579">
        <v>45919</v>
      </c>
      <c r="O45" s="596"/>
      <c r="P45" s="597"/>
      <c r="Q45" s="597">
        <v>0</v>
      </c>
      <c r="R45" s="574">
        <v>0</v>
      </c>
      <c r="S45" s="575">
        <f t="shared" si="3"/>
        <v>0</v>
      </c>
      <c r="T45" s="593">
        <v>0</v>
      </c>
      <c r="U45" s="577">
        <v>0</v>
      </c>
      <c r="V45" s="587">
        <v>1</v>
      </c>
      <c r="W45" s="588">
        <v>302.08</v>
      </c>
      <c r="X45" s="587">
        <v>0.5</v>
      </c>
      <c r="Y45" s="776">
        <f t="shared" si="0"/>
        <v>302.08</v>
      </c>
      <c r="Z45" s="776">
        <f t="shared" si="1"/>
        <v>302.08</v>
      </c>
      <c r="AA45" s="576" t="s">
        <v>453</v>
      </c>
    </row>
    <row r="46" spans="1:27" ht="14.25" x14ac:dyDescent="0.2">
      <c r="A46" s="436" t="s">
        <v>374</v>
      </c>
      <c r="B46" s="438" t="s">
        <v>751</v>
      </c>
      <c r="C46" s="267" t="s">
        <v>522</v>
      </c>
      <c r="D46" s="269" t="s">
        <v>523</v>
      </c>
      <c r="E46" s="595" t="s">
        <v>451</v>
      </c>
      <c r="F46" s="576" t="s">
        <v>452</v>
      </c>
      <c r="G46" s="584"/>
      <c r="H46" s="576"/>
      <c r="I46" s="568" t="s">
        <v>74</v>
      </c>
      <c r="J46" s="775" t="s">
        <v>73</v>
      </c>
      <c r="K46" s="568" t="s">
        <v>74</v>
      </c>
      <c r="L46" s="727" t="s">
        <v>1288</v>
      </c>
      <c r="M46" s="578">
        <v>45916</v>
      </c>
      <c r="N46" s="579">
        <v>45930</v>
      </c>
      <c r="O46" s="596"/>
      <c r="P46" s="597"/>
      <c r="Q46" s="597">
        <v>0</v>
      </c>
      <c r="R46" s="574">
        <v>0</v>
      </c>
      <c r="S46" s="575">
        <f t="shared" si="3"/>
        <v>0</v>
      </c>
      <c r="T46" s="593">
        <v>0</v>
      </c>
      <c r="U46" s="577">
        <v>0</v>
      </c>
      <c r="V46" s="587">
        <v>3</v>
      </c>
      <c r="W46" s="588">
        <v>302.08</v>
      </c>
      <c r="X46" s="587">
        <v>1.5</v>
      </c>
      <c r="Y46" s="776">
        <f t="shared" si="0"/>
        <v>906.24</v>
      </c>
      <c r="Z46" s="776">
        <f t="shared" si="1"/>
        <v>906.24</v>
      </c>
      <c r="AA46" s="576" t="s">
        <v>453</v>
      </c>
    </row>
    <row r="47" spans="1:27" ht="14.25" x14ac:dyDescent="0.2">
      <c r="A47" s="436" t="s">
        <v>374</v>
      </c>
      <c r="B47" s="438" t="s">
        <v>751</v>
      </c>
      <c r="C47" s="778" t="s">
        <v>533</v>
      </c>
      <c r="D47" s="271" t="s">
        <v>534</v>
      </c>
      <c r="E47" s="568" t="s">
        <v>451</v>
      </c>
      <c r="F47" s="583" t="s">
        <v>452</v>
      </c>
      <c r="G47" s="584"/>
      <c r="H47" s="576"/>
      <c r="I47" s="568" t="s">
        <v>74</v>
      </c>
      <c r="J47" s="775" t="s">
        <v>73</v>
      </c>
      <c r="K47" s="568" t="s">
        <v>74</v>
      </c>
      <c r="L47" s="727" t="s">
        <v>1289</v>
      </c>
      <c r="M47" s="578">
        <v>45930</v>
      </c>
      <c r="N47" s="579">
        <v>45930</v>
      </c>
      <c r="O47" s="573"/>
      <c r="P47" s="574"/>
      <c r="Q47" s="574">
        <v>0</v>
      </c>
      <c r="R47" s="574">
        <v>0</v>
      </c>
      <c r="S47" s="575">
        <f>Q48+R47</f>
        <v>0</v>
      </c>
      <c r="T47" s="576">
        <v>0</v>
      </c>
      <c r="U47" s="577">
        <v>0</v>
      </c>
      <c r="V47" s="587">
        <v>1</v>
      </c>
      <c r="W47" s="588">
        <v>302.08</v>
      </c>
      <c r="X47" s="587">
        <v>0.5</v>
      </c>
      <c r="Y47" s="776">
        <f t="shared" si="0"/>
        <v>302.08</v>
      </c>
      <c r="Z47" s="776">
        <f t="shared" si="1"/>
        <v>302.08</v>
      </c>
      <c r="AA47" s="576" t="s">
        <v>453</v>
      </c>
    </row>
    <row r="48" spans="1:27" ht="14.25" x14ac:dyDescent="0.2">
      <c r="A48" s="436" t="s">
        <v>374</v>
      </c>
      <c r="B48" s="438" t="s">
        <v>751</v>
      </c>
      <c r="C48" s="779" t="s">
        <v>594</v>
      </c>
      <c r="D48" s="727" t="s">
        <v>595</v>
      </c>
      <c r="E48" s="725" t="s">
        <v>451</v>
      </c>
      <c r="F48" s="780" t="s">
        <v>452</v>
      </c>
      <c r="G48" s="781"/>
      <c r="H48" s="782"/>
      <c r="I48" s="725" t="s">
        <v>74</v>
      </c>
      <c r="J48" s="726" t="s">
        <v>73</v>
      </c>
      <c r="K48" s="725" t="s">
        <v>74</v>
      </c>
      <c r="L48" s="727" t="s">
        <v>1290</v>
      </c>
      <c r="M48" s="783">
        <v>45916</v>
      </c>
      <c r="N48" s="784">
        <v>45930</v>
      </c>
      <c r="O48" s="785"/>
      <c r="P48" s="786"/>
      <c r="Q48" s="786">
        <v>0</v>
      </c>
      <c r="R48" s="786">
        <v>0</v>
      </c>
      <c r="S48" s="575">
        <f>Q49+R48</f>
        <v>0</v>
      </c>
      <c r="T48" s="782">
        <v>0</v>
      </c>
      <c r="U48" s="787">
        <v>0</v>
      </c>
      <c r="V48" s="788">
        <v>2</v>
      </c>
      <c r="W48" s="789">
        <v>302.08</v>
      </c>
      <c r="X48" s="788">
        <v>1</v>
      </c>
      <c r="Y48" s="790">
        <f t="shared" si="0"/>
        <v>604.16</v>
      </c>
      <c r="Z48" s="790">
        <f t="shared" si="1"/>
        <v>604.16</v>
      </c>
      <c r="AA48" s="782" t="s">
        <v>453</v>
      </c>
    </row>
    <row r="49" spans="1:27" ht="14.25" x14ac:dyDescent="0.2">
      <c r="A49" s="436" t="s">
        <v>374</v>
      </c>
      <c r="B49" s="438" t="s">
        <v>751</v>
      </c>
      <c r="C49" s="267" t="s">
        <v>946</v>
      </c>
      <c r="D49" s="269" t="s">
        <v>518</v>
      </c>
      <c r="E49" s="568" t="s">
        <v>451</v>
      </c>
      <c r="F49" s="583" t="s">
        <v>452</v>
      </c>
      <c r="G49" s="600"/>
      <c r="H49" s="576"/>
      <c r="I49" s="568" t="s">
        <v>74</v>
      </c>
      <c r="J49" s="775" t="s">
        <v>73</v>
      </c>
      <c r="K49" s="568" t="s">
        <v>74</v>
      </c>
      <c r="L49" s="727" t="s">
        <v>1290</v>
      </c>
      <c r="M49" s="578">
        <v>45916</v>
      </c>
      <c r="N49" s="579">
        <v>45930</v>
      </c>
      <c r="O49" s="590"/>
      <c r="P49" s="573"/>
      <c r="Q49" s="574">
        <v>0</v>
      </c>
      <c r="R49" s="574">
        <v>0</v>
      </c>
      <c r="S49" s="575">
        <f>Q77+R49</f>
        <v>0</v>
      </c>
      <c r="T49" s="688">
        <v>0</v>
      </c>
      <c r="U49" s="577">
        <v>0</v>
      </c>
      <c r="V49" s="587">
        <v>2</v>
      </c>
      <c r="W49" s="588">
        <v>302.08</v>
      </c>
      <c r="X49" s="587">
        <v>1</v>
      </c>
      <c r="Y49" s="776">
        <f t="shared" si="0"/>
        <v>604.16</v>
      </c>
      <c r="Z49" s="776">
        <f t="shared" si="1"/>
        <v>604.16</v>
      </c>
      <c r="AA49" s="576" t="s">
        <v>453</v>
      </c>
    </row>
    <row r="50" spans="1:27" ht="14.25" x14ac:dyDescent="0.2">
      <c r="A50" s="436" t="s">
        <v>374</v>
      </c>
      <c r="B50" s="438" t="s">
        <v>751</v>
      </c>
      <c r="C50" s="791" t="s">
        <v>536</v>
      </c>
      <c r="D50" s="598" t="s">
        <v>537</v>
      </c>
      <c r="E50" s="568" t="s">
        <v>451</v>
      </c>
      <c r="F50" s="583" t="s">
        <v>452</v>
      </c>
      <c r="G50" s="584"/>
      <c r="H50" s="576"/>
      <c r="I50" s="568" t="s">
        <v>74</v>
      </c>
      <c r="J50" s="775" t="s">
        <v>73</v>
      </c>
      <c r="K50" s="568" t="s">
        <v>74</v>
      </c>
      <c r="L50" s="727" t="s">
        <v>1291</v>
      </c>
      <c r="M50" s="578">
        <v>45916</v>
      </c>
      <c r="N50" s="579">
        <v>45930</v>
      </c>
      <c r="O50" s="573"/>
      <c r="P50" s="574"/>
      <c r="Q50" s="574">
        <v>0</v>
      </c>
      <c r="R50" s="574">
        <v>0</v>
      </c>
      <c r="S50" s="575">
        <f t="shared" ref="S50" si="4">Q50+R50</f>
        <v>0</v>
      </c>
      <c r="T50" s="593">
        <v>0</v>
      </c>
      <c r="U50" s="577">
        <v>0</v>
      </c>
      <c r="V50" s="587">
        <v>3</v>
      </c>
      <c r="W50" s="588">
        <v>302.08</v>
      </c>
      <c r="X50" s="587">
        <v>1.5</v>
      </c>
      <c r="Y50" s="776">
        <f t="shared" si="0"/>
        <v>906.24</v>
      </c>
      <c r="Z50" s="776">
        <f t="shared" si="1"/>
        <v>906.24</v>
      </c>
      <c r="AA50" s="576" t="s">
        <v>453</v>
      </c>
    </row>
    <row r="51" spans="1:27" ht="14.25" x14ac:dyDescent="0.2">
      <c r="A51" s="436" t="s">
        <v>374</v>
      </c>
      <c r="B51" s="438" t="s">
        <v>751</v>
      </c>
      <c r="C51" s="267" t="s">
        <v>538</v>
      </c>
      <c r="D51" s="269" t="s">
        <v>539</v>
      </c>
      <c r="E51" s="568" t="s">
        <v>451</v>
      </c>
      <c r="F51" s="583" t="s">
        <v>452</v>
      </c>
      <c r="G51" s="584"/>
      <c r="H51" s="576"/>
      <c r="I51" s="568" t="s">
        <v>74</v>
      </c>
      <c r="J51" s="775" t="s">
        <v>73</v>
      </c>
      <c r="K51" s="568" t="s">
        <v>74</v>
      </c>
      <c r="L51" s="727" t="s">
        <v>1289</v>
      </c>
      <c r="M51" s="578">
        <v>45930</v>
      </c>
      <c r="N51" s="579">
        <v>45930</v>
      </c>
      <c r="O51" s="590"/>
      <c r="P51" s="573"/>
      <c r="Q51" s="574">
        <v>0</v>
      </c>
      <c r="R51" s="574">
        <v>0</v>
      </c>
      <c r="S51" s="575">
        <f>Q79+R51</f>
        <v>0</v>
      </c>
      <c r="T51" s="688">
        <v>0</v>
      </c>
      <c r="U51" s="577">
        <v>0</v>
      </c>
      <c r="V51" s="587">
        <v>1</v>
      </c>
      <c r="W51" s="588">
        <v>302.08</v>
      </c>
      <c r="X51" s="587">
        <v>0.5</v>
      </c>
      <c r="Y51" s="776">
        <f t="shared" si="0"/>
        <v>302.08</v>
      </c>
      <c r="Z51" s="776">
        <f t="shared" si="1"/>
        <v>302.08</v>
      </c>
      <c r="AA51" s="576" t="s">
        <v>453</v>
      </c>
    </row>
    <row r="52" spans="1:27" ht="14.25" x14ac:dyDescent="0.2">
      <c r="A52" s="436" t="s">
        <v>374</v>
      </c>
      <c r="B52" s="438" t="s">
        <v>751</v>
      </c>
      <c r="C52" s="267" t="s">
        <v>1078</v>
      </c>
      <c r="D52" s="269" t="s">
        <v>1224</v>
      </c>
      <c r="E52" s="568" t="s">
        <v>451</v>
      </c>
      <c r="F52" s="583" t="s">
        <v>452</v>
      </c>
      <c r="G52" s="584"/>
      <c r="H52" s="576"/>
      <c r="I52" s="568" t="s">
        <v>74</v>
      </c>
      <c r="J52" s="775" t="s">
        <v>73</v>
      </c>
      <c r="K52" s="568" t="s">
        <v>74</v>
      </c>
      <c r="L52" s="727" t="s">
        <v>593</v>
      </c>
      <c r="M52" s="578">
        <v>45919</v>
      </c>
      <c r="N52" s="579">
        <v>45919</v>
      </c>
      <c r="O52" s="596"/>
      <c r="P52" s="597"/>
      <c r="Q52" s="597">
        <v>0</v>
      </c>
      <c r="R52" s="574">
        <v>0</v>
      </c>
      <c r="S52" s="575">
        <f t="shared" ref="S52:S57" si="5">Q52+R52</f>
        <v>0</v>
      </c>
      <c r="T52" s="593">
        <v>0</v>
      </c>
      <c r="U52" s="577">
        <v>0</v>
      </c>
      <c r="V52" s="587">
        <v>1</v>
      </c>
      <c r="W52" s="588">
        <v>302.08</v>
      </c>
      <c r="X52" s="587">
        <v>0.5</v>
      </c>
      <c r="Y52" s="776">
        <f t="shared" si="0"/>
        <v>302.08</v>
      </c>
      <c r="Z52" s="776">
        <f t="shared" si="1"/>
        <v>302.08</v>
      </c>
      <c r="AA52" s="576" t="s">
        <v>453</v>
      </c>
    </row>
    <row r="53" spans="1:27" ht="14.25" x14ac:dyDescent="0.2">
      <c r="A53" s="436" t="s">
        <v>374</v>
      </c>
      <c r="B53" s="438" t="s">
        <v>751</v>
      </c>
      <c r="C53" s="267" t="s">
        <v>1078</v>
      </c>
      <c r="D53" s="269" t="s">
        <v>1292</v>
      </c>
      <c r="E53" s="568" t="s">
        <v>451</v>
      </c>
      <c r="F53" s="583" t="s">
        <v>452</v>
      </c>
      <c r="G53" s="584"/>
      <c r="H53" s="576"/>
      <c r="I53" s="568" t="s">
        <v>74</v>
      </c>
      <c r="J53" s="775" t="s">
        <v>73</v>
      </c>
      <c r="K53" s="568" t="s">
        <v>74</v>
      </c>
      <c r="L53" s="727" t="s">
        <v>593</v>
      </c>
      <c r="M53" s="578">
        <v>45937</v>
      </c>
      <c r="N53" s="579">
        <v>45937</v>
      </c>
      <c r="O53" s="596"/>
      <c r="P53" s="597"/>
      <c r="Q53" s="597">
        <v>0</v>
      </c>
      <c r="R53" s="574">
        <v>0</v>
      </c>
      <c r="S53" s="575">
        <f t="shared" si="5"/>
        <v>0</v>
      </c>
      <c r="T53" s="593">
        <v>0</v>
      </c>
      <c r="U53" s="577">
        <v>0</v>
      </c>
      <c r="V53" s="587">
        <v>1</v>
      </c>
      <c r="W53" s="588">
        <v>302.08</v>
      </c>
      <c r="X53" s="587">
        <v>0.5</v>
      </c>
      <c r="Y53" s="776">
        <f t="shared" si="0"/>
        <v>302.08</v>
      </c>
      <c r="Z53" s="776">
        <f t="shared" si="1"/>
        <v>302.08</v>
      </c>
      <c r="AA53" s="576" t="s">
        <v>453</v>
      </c>
    </row>
    <row r="54" spans="1:27" ht="15.75" customHeight="1" x14ac:dyDescent="0.2">
      <c r="A54" s="436" t="s">
        <v>374</v>
      </c>
      <c r="B54" s="438" t="s">
        <v>751</v>
      </c>
      <c r="C54" s="261" t="s">
        <v>455</v>
      </c>
      <c r="D54" s="269" t="s">
        <v>493</v>
      </c>
      <c r="E54" s="568" t="s">
        <v>451</v>
      </c>
      <c r="F54" s="583" t="s">
        <v>452</v>
      </c>
      <c r="G54" s="584"/>
      <c r="H54" s="576"/>
      <c r="I54" s="568" t="s">
        <v>74</v>
      </c>
      <c r="J54" s="775" t="s">
        <v>73</v>
      </c>
      <c r="K54" s="568" t="s">
        <v>74</v>
      </c>
      <c r="L54" s="727" t="s">
        <v>1293</v>
      </c>
      <c r="M54" s="578">
        <v>45936</v>
      </c>
      <c r="N54" s="579">
        <v>45938</v>
      </c>
      <c r="O54" s="589"/>
      <c r="P54" s="601"/>
      <c r="Q54" s="597">
        <v>0</v>
      </c>
      <c r="R54" s="574">
        <v>0</v>
      </c>
      <c r="S54" s="575">
        <f t="shared" si="5"/>
        <v>0</v>
      </c>
      <c r="T54" s="593">
        <v>2</v>
      </c>
      <c r="U54" s="577">
        <v>604.16999999999996</v>
      </c>
      <c r="V54" s="587">
        <v>1</v>
      </c>
      <c r="W54" s="588">
        <v>302.08</v>
      </c>
      <c r="X54" s="587">
        <v>2.5</v>
      </c>
      <c r="Y54" s="776">
        <f t="shared" si="0"/>
        <v>1510.4199999999998</v>
      </c>
      <c r="Z54" s="776">
        <f t="shared" si="1"/>
        <v>1510.4199999999998</v>
      </c>
      <c r="AA54" s="576" t="s">
        <v>453</v>
      </c>
    </row>
    <row r="55" spans="1:27" ht="15.75" customHeight="1" x14ac:dyDescent="0.2">
      <c r="A55" s="436" t="s">
        <v>374</v>
      </c>
      <c r="B55" s="438" t="s">
        <v>751</v>
      </c>
      <c r="C55" s="267" t="s">
        <v>517</v>
      </c>
      <c r="D55" s="269" t="s">
        <v>518</v>
      </c>
      <c r="E55" s="568" t="s">
        <v>451</v>
      </c>
      <c r="F55" s="583" t="s">
        <v>452</v>
      </c>
      <c r="G55" s="584"/>
      <c r="H55" s="576"/>
      <c r="I55" s="568" t="s">
        <v>74</v>
      </c>
      <c r="J55" s="775" t="s">
        <v>73</v>
      </c>
      <c r="K55" s="568" t="s">
        <v>74</v>
      </c>
      <c r="L55" s="727" t="s">
        <v>1293</v>
      </c>
      <c r="M55" s="578">
        <v>45936</v>
      </c>
      <c r="N55" s="579">
        <v>45938</v>
      </c>
      <c r="O55" s="589"/>
      <c r="P55" s="601"/>
      <c r="Q55" s="597">
        <v>0</v>
      </c>
      <c r="R55" s="574">
        <v>0</v>
      </c>
      <c r="S55" s="575">
        <f t="shared" si="5"/>
        <v>0</v>
      </c>
      <c r="T55" s="593">
        <v>2</v>
      </c>
      <c r="U55" s="577">
        <v>604.16999999999996</v>
      </c>
      <c r="V55" s="587">
        <v>1</v>
      </c>
      <c r="W55" s="588">
        <v>302.08</v>
      </c>
      <c r="X55" s="587">
        <v>2.5</v>
      </c>
      <c r="Y55" s="776">
        <f t="shared" si="0"/>
        <v>1510.4199999999998</v>
      </c>
      <c r="Z55" s="776">
        <f t="shared" si="1"/>
        <v>1510.4199999999998</v>
      </c>
      <c r="AA55" s="576" t="s">
        <v>453</v>
      </c>
    </row>
    <row r="56" spans="1:27" ht="15.75" customHeight="1" x14ac:dyDescent="0.2">
      <c r="A56" s="436" t="s">
        <v>374</v>
      </c>
      <c r="B56" s="438" t="s">
        <v>751</v>
      </c>
      <c r="C56" s="261" t="s">
        <v>1294</v>
      </c>
      <c r="D56" s="269" t="s">
        <v>1295</v>
      </c>
      <c r="E56" s="568" t="s">
        <v>451</v>
      </c>
      <c r="F56" s="583" t="s">
        <v>452</v>
      </c>
      <c r="G56" s="584"/>
      <c r="H56" s="576"/>
      <c r="I56" s="568" t="s">
        <v>74</v>
      </c>
      <c r="J56" s="775" t="s">
        <v>73</v>
      </c>
      <c r="K56" s="568" t="s">
        <v>74</v>
      </c>
      <c r="L56" s="727" t="s">
        <v>1296</v>
      </c>
      <c r="M56" s="578">
        <v>45937</v>
      </c>
      <c r="N56" s="579">
        <v>45937</v>
      </c>
      <c r="O56" s="589"/>
      <c r="P56" s="601"/>
      <c r="Q56" s="597">
        <v>0</v>
      </c>
      <c r="R56" s="574">
        <v>0</v>
      </c>
      <c r="S56" s="575">
        <f t="shared" si="5"/>
        <v>0</v>
      </c>
      <c r="T56" s="593">
        <v>0</v>
      </c>
      <c r="U56" s="577">
        <v>0</v>
      </c>
      <c r="V56" s="587">
        <v>1</v>
      </c>
      <c r="W56" s="588">
        <v>302.08</v>
      </c>
      <c r="X56" s="587">
        <v>0.5</v>
      </c>
      <c r="Y56" s="776">
        <v>302.08</v>
      </c>
      <c r="Z56" s="776">
        <v>302.08</v>
      </c>
      <c r="AA56" s="576" t="s">
        <v>453</v>
      </c>
    </row>
    <row r="57" spans="1:27" ht="15.75" customHeight="1" x14ac:dyDescent="0.2">
      <c r="A57" s="436" t="s">
        <v>374</v>
      </c>
      <c r="B57" s="438" t="s">
        <v>751</v>
      </c>
      <c r="C57" s="792" t="s">
        <v>499</v>
      </c>
      <c r="D57" s="648" t="s">
        <v>500</v>
      </c>
      <c r="E57" s="649" t="s">
        <v>451</v>
      </c>
      <c r="F57" s="595" t="s">
        <v>452</v>
      </c>
      <c r="G57" s="600"/>
      <c r="H57" s="593"/>
      <c r="I57" s="649" t="s">
        <v>74</v>
      </c>
      <c r="J57" s="793" t="s">
        <v>73</v>
      </c>
      <c r="K57" s="649" t="s">
        <v>74</v>
      </c>
      <c r="L57" s="728" t="s">
        <v>1297</v>
      </c>
      <c r="M57" s="578">
        <v>45916</v>
      </c>
      <c r="N57" s="579">
        <v>192016</v>
      </c>
      <c r="O57" s="650"/>
      <c r="P57" s="601"/>
      <c r="Q57" s="597">
        <v>0</v>
      </c>
      <c r="R57" s="597">
        <v>0</v>
      </c>
      <c r="S57" s="652">
        <f t="shared" si="5"/>
        <v>0</v>
      </c>
      <c r="T57" s="593">
        <v>3</v>
      </c>
      <c r="U57" s="647">
        <v>604.16999999999996</v>
      </c>
      <c r="V57" s="587">
        <v>1</v>
      </c>
      <c r="W57" s="588">
        <v>302.08</v>
      </c>
      <c r="X57" s="587">
        <v>3.5</v>
      </c>
      <c r="Y57" s="776">
        <f t="shared" si="0"/>
        <v>2114.5899999999997</v>
      </c>
      <c r="Z57" s="776">
        <f t="shared" si="1"/>
        <v>2114.5899999999997</v>
      </c>
      <c r="AA57" s="593" t="s">
        <v>453</v>
      </c>
    </row>
    <row r="58" spans="1:27" ht="15.75" customHeight="1" x14ac:dyDescent="0.2">
      <c r="A58" s="436" t="s">
        <v>374</v>
      </c>
      <c r="B58" s="438" t="s">
        <v>751</v>
      </c>
      <c r="C58" s="267" t="s">
        <v>488</v>
      </c>
      <c r="D58" s="269" t="s">
        <v>489</v>
      </c>
      <c r="E58" s="568" t="s">
        <v>451</v>
      </c>
      <c r="F58" s="568" t="s">
        <v>452</v>
      </c>
      <c r="G58" s="569"/>
      <c r="H58" s="569"/>
      <c r="I58" s="568" t="s">
        <v>74</v>
      </c>
      <c r="J58" s="775" t="s">
        <v>73</v>
      </c>
      <c r="K58" s="568" t="s">
        <v>74</v>
      </c>
      <c r="L58" s="727" t="s">
        <v>593</v>
      </c>
      <c r="M58" s="578">
        <v>228545</v>
      </c>
      <c r="N58" s="579">
        <v>45924</v>
      </c>
      <c r="O58" s="589"/>
      <c r="P58" s="589"/>
      <c r="Q58" s="602">
        <v>0</v>
      </c>
      <c r="R58" s="602">
        <v>0</v>
      </c>
      <c r="S58" s="603">
        <f>Q83+R58</f>
        <v>0</v>
      </c>
      <c r="T58" s="568">
        <v>0</v>
      </c>
      <c r="U58" s="604">
        <v>0</v>
      </c>
      <c r="V58" s="587">
        <v>1</v>
      </c>
      <c r="W58" s="588">
        <v>302.08</v>
      </c>
      <c r="X58" s="587">
        <v>0.5</v>
      </c>
      <c r="Y58" s="776">
        <f t="shared" si="0"/>
        <v>302.08</v>
      </c>
      <c r="Z58" s="776">
        <f t="shared" si="1"/>
        <v>302.08</v>
      </c>
      <c r="AA58" s="568" t="s">
        <v>453</v>
      </c>
    </row>
    <row r="59" spans="1:27" ht="15.75" customHeight="1" x14ac:dyDescent="0.2">
      <c r="A59" s="436" t="s">
        <v>374</v>
      </c>
      <c r="B59" s="438" t="s">
        <v>751</v>
      </c>
      <c r="C59" s="261" t="s">
        <v>455</v>
      </c>
      <c r="D59" s="269" t="s">
        <v>493</v>
      </c>
      <c r="E59" s="568" t="s">
        <v>451</v>
      </c>
      <c r="F59" s="583" t="s">
        <v>452</v>
      </c>
      <c r="G59" s="584"/>
      <c r="H59" s="576"/>
      <c r="I59" s="568" t="s">
        <v>74</v>
      </c>
      <c r="J59" s="775" t="s">
        <v>73</v>
      </c>
      <c r="K59" s="568" t="s">
        <v>74</v>
      </c>
      <c r="L59" s="727" t="s">
        <v>1298</v>
      </c>
      <c r="M59" s="578">
        <v>45917</v>
      </c>
      <c r="N59" s="579">
        <v>45918</v>
      </c>
      <c r="O59" s="589"/>
      <c r="P59" s="601"/>
      <c r="Q59" s="597">
        <v>0</v>
      </c>
      <c r="R59" s="574">
        <v>0</v>
      </c>
      <c r="S59" s="575">
        <f t="shared" ref="S59" si="6">Q59+R59</f>
        <v>0</v>
      </c>
      <c r="T59" s="593">
        <v>0</v>
      </c>
      <c r="U59" s="577">
        <v>0</v>
      </c>
      <c r="V59" s="587">
        <v>2</v>
      </c>
      <c r="W59" s="588">
        <v>302.08</v>
      </c>
      <c r="X59" s="587">
        <v>1</v>
      </c>
      <c r="Y59" s="776">
        <f t="shared" si="0"/>
        <v>604.16</v>
      </c>
      <c r="Z59" s="776">
        <f t="shared" si="1"/>
        <v>604.16</v>
      </c>
      <c r="AA59" s="576" t="s">
        <v>453</v>
      </c>
    </row>
    <row r="60" spans="1:27" ht="15.75" customHeight="1" x14ac:dyDescent="0.2">
      <c r="A60" s="436" t="s">
        <v>374</v>
      </c>
      <c r="B60" s="438" t="s">
        <v>751</v>
      </c>
      <c r="C60" s="267" t="s">
        <v>495</v>
      </c>
      <c r="D60" s="606" t="s">
        <v>496</v>
      </c>
      <c r="E60" s="568" t="s">
        <v>451</v>
      </c>
      <c r="F60" s="583" t="s">
        <v>452</v>
      </c>
      <c r="G60" s="584"/>
      <c r="H60" s="584"/>
      <c r="I60" s="568" t="s">
        <v>74</v>
      </c>
      <c r="J60" s="775" t="s">
        <v>73</v>
      </c>
      <c r="K60" s="568" t="s">
        <v>74</v>
      </c>
      <c r="L60" s="728" t="s">
        <v>1299</v>
      </c>
      <c r="M60" s="578">
        <v>45917</v>
      </c>
      <c r="N60" s="579">
        <v>45930</v>
      </c>
      <c r="O60" s="573"/>
      <c r="P60" s="573"/>
      <c r="Q60" s="574">
        <v>0</v>
      </c>
      <c r="R60" s="574">
        <v>0</v>
      </c>
      <c r="S60" s="575">
        <f>Q79+R60</f>
        <v>0</v>
      </c>
      <c r="T60" s="593">
        <v>0</v>
      </c>
      <c r="U60" s="577">
        <v>0</v>
      </c>
      <c r="V60" s="587">
        <v>2</v>
      </c>
      <c r="W60" s="588">
        <v>302.08</v>
      </c>
      <c r="X60" s="587">
        <v>1</v>
      </c>
      <c r="Y60" s="776">
        <f t="shared" si="0"/>
        <v>604.16</v>
      </c>
      <c r="Z60" s="776">
        <f t="shared" si="1"/>
        <v>604.16</v>
      </c>
      <c r="AA60" s="576" t="s">
        <v>453</v>
      </c>
    </row>
    <row r="61" spans="1:27" ht="15.75" customHeight="1" x14ac:dyDescent="0.2">
      <c r="A61" s="436" t="s">
        <v>374</v>
      </c>
      <c r="B61" s="438" t="s">
        <v>751</v>
      </c>
      <c r="C61" s="267" t="s">
        <v>459</v>
      </c>
      <c r="D61" s="606" t="s">
        <v>491</v>
      </c>
      <c r="E61" s="568" t="s">
        <v>451</v>
      </c>
      <c r="F61" s="583" t="s">
        <v>452</v>
      </c>
      <c r="G61" s="584"/>
      <c r="H61" s="584"/>
      <c r="I61" s="568" t="s">
        <v>74</v>
      </c>
      <c r="J61" s="775" t="s">
        <v>73</v>
      </c>
      <c r="K61" s="568" t="s">
        <v>74</v>
      </c>
      <c r="L61" s="728" t="s">
        <v>1299</v>
      </c>
      <c r="M61" s="578">
        <v>45917</v>
      </c>
      <c r="N61" s="579">
        <v>45930</v>
      </c>
      <c r="O61" s="573"/>
      <c r="P61" s="573"/>
      <c r="Q61" s="574">
        <v>0</v>
      </c>
      <c r="R61" s="574">
        <v>0</v>
      </c>
      <c r="S61" s="575">
        <f>Q80+R61</f>
        <v>0</v>
      </c>
      <c r="T61" s="593">
        <v>0</v>
      </c>
      <c r="U61" s="577">
        <v>0</v>
      </c>
      <c r="V61" s="587">
        <v>2</v>
      </c>
      <c r="W61" s="588">
        <v>302.08</v>
      </c>
      <c r="X61" s="587">
        <v>2</v>
      </c>
      <c r="Y61" s="776">
        <f t="shared" si="0"/>
        <v>604.16</v>
      </c>
      <c r="Z61" s="776">
        <f t="shared" si="1"/>
        <v>604.16</v>
      </c>
      <c r="AA61" s="576" t="s">
        <v>453</v>
      </c>
    </row>
    <row r="62" spans="1:27" ht="15.75" customHeight="1" x14ac:dyDescent="0.2">
      <c r="A62" s="436" t="s">
        <v>374</v>
      </c>
      <c r="B62" s="438" t="s">
        <v>751</v>
      </c>
      <c r="C62" s="267" t="s">
        <v>553</v>
      </c>
      <c r="D62" s="606" t="s">
        <v>554</v>
      </c>
      <c r="E62" s="568" t="s">
        <v>451</v>
      </c>
      <c r="F62" s="583" t="s">
        <v>452</v>
      </c>
      <c r="G62" s="584"/>
      <c r="H62" s="584"/>
      <c r="I62" s="568" t="s">
        <v>74</v>
      </c>
      <c r="J62" s="775" t="s">
        <v>73</v>
      </c>
      <c r="K62" s="568" t="s">
        <v>74</v>
      </c>
      <c r="L62" s="728" t="s">
        <v>1300</v>
      </c>
      <c r="M62" s="578">
        <v>45916</v>
      </c>
      <c r="N62" s="579">
        <v>45918</v>
      </c>
      <c r="O62" s="573"/>
      <c r="P62" s="573"/>
      <c r="Q62" s="574">
        <v>0</v>
      </c>
      <c r="R62" s="574">
        <v>0</v>
      </c>
      <c r="S62" s="575">
        <f>Q81+R62</f>
        <v>0</v>
      </c>
      <c r="T62" s="593">
        <v>0</v>
      </c>
      <c r="U62" s="577">
        <v>0</v>
      </c>
      <c r="V62" s="587">
        <v>2</v>
      </c>
      <c r="W62" s="588">
        <v>302.08</v>
      </c>
      <c r="X62" s="587">
        <v>1</v>
      </c>
      <c r="Y62" s="776">
        <f t="shared" si="0"/>
        <v>604.16</v>
      </c>
      <c r="Z62" s="776">
        <f t="shared" si="1"/>
        <v>604.16</v>
      </c>
      <c r="AA62" s="576" t="s">
        <v>453</v>
      </c>
    </row>
    <row r="63" spans="1:27" ht="15.75" customHeight="1" x14ac:dyDescent="0.2">
      <c r="A63" s="436" t="s">
        <v>374</v>
      </c>
      <c r="B63" s="438" t="s">
        <v>751</v>
      </c>
      <c r="C63" s="267" t="s">
        <v>454</v>
      </c>
      <c r="D63" s="606" t="s">
        <v>554</v>
      </c>
      <c r="E63" s="568" t="s">
        <v>451</v>
      </c>
      <c r="F63" s="583" t="s">
        <v>452</v>
      </c>
      <c r="G63" s="584"/>
      <c r="H63" s="584"/>
      <c r="I63" s="568" t="s">
        <v>74</v>
      </c>
      <c r="J63" s="775" t="s">
        <v>73</v>
      </c>
      <c r="K63" s="568" t="s">
        <v>74</v>
      </c>
      <c r="L63" s="728" t="s">
        <v>1071</v>
      </c>
      <c r="M63" s="578">
        <v>45924</v>
      </c>
      <c r="N63" s="579">
        <v>45924</v>
      </c>
      <c r="O63" s="573"/>
      <c r="P63" s="573"/>
      <c r="Q63" s="574">
        <v>0</v>
      </c>
      <c r="R63" s="574">
        <v>0</v>
      </c>
      <c r="S63" s="575">
        <f>Q82+R63</f>
        <v>0</v>
      </c>
      <c r="T63" s="593">
        <v>0</v>
      </c>
      <c r="U63" s="577">
        <v>0</v>
      </c>
      <c r="V63" s="587">
        <v>1</v>
      </c>
      <c r="W63" s="588">
        <v>302.08</v>
      </c>
      <c r="X63" s="587">
        <v>0.5</v>
      </c>
      <c r="Y63" s="776">
        <f t="shared" si="0"/>
        <v>302.08</v>
      </c>
      <c r="Z63" s="776">
        <f t="shared" si="1"/>
        <v>302.08</v>
      </c>
      <c r="AA63" s="576" t="s">
        <v>453</v>
      </c>
    </row>
    <row r="64" spans="1:27" ht="15.75" customHeight="1" x14ac:dyDescent="0.2">
      <c r="A64" s="436" t="s">
        <v>374</v>
      </c>
      <c r="B64" s="438" t="s">
        <v>751</v>
      </c>
      <c r="C64" s="267" t="s">
        <v>504</v>
      </c>
      <c r="D64" s="270" t="s">
        <v>505</v>
      </c>
      <c r="E64" s="568" t="s">
        <v>451</v>
      </c>
      <c r="F64" s="583" t="s">
        <v>452</v>
      </c>
      <c r="G64" s="584"/>
      <c r="H64" s="584"/>
      <c r="I64" s="568" t="s">
        <v>74</v>
      </c>
      <c r="J64" s="775" t="s">
        <v>73</v>
      </c>
      <c r="K64" s="568" t="s">
        <v>74</v>
      </c>
      <c r="L64" s="728" t="s">
        <v>693</v>
      </c>
      <c r="M64" s="578">
        <v>45917</v>
      </c>
      <c r="N64" s="579">
        <v>45918</v>
      </c>
      <c r="O64" s="573"/>
      <c r="P64" s="573"/>
      <c r="Q64" s="574">
        <v>0</v>
      </c>
      <c r="R64" s="574">
        <v>0</v>
      </c>
      <c r="S64" s="575">
        <f>Q83+R64</f>
        <v>0</v>
      </c>
      <c r="T64" s="593">
        <v>1</v>
      </c>
      <c r="U64" s="577">
        <v>604.16999999999996</v>
      </c>
      <c r="V64" s="587">
        <v>1</v>
      </c>
      <c r="W64" s="588">
        <v>302.08</v>
      </c>
      <c r="X64" s="587">
        <v>1.5</v>
      </c>
      <c r="Y64" s="776">
        <f t="shared" si="0"/>
        <v>906.25</v>
      </c>
      <c r="Z64" s="776">
        <f t="shared" si="1"/>
        <v>906.25</v>
      </c>
      <c r="AA64" s="576" t="s">
        <v>453</v>
      </c>
    </row>
    <row r="65" spans="1:27" ht="15.75" customHeight="1" x14ac:dyDescent="0.2">
      <c r="A65" s="436" t="s">
        <v>374</v>
      </c>
      <c r="B65" s="438" t="s">
        <v>751</v>
      </c>
      <c r="C65" s="267" t="s">
        <v>557</v>
      </c>
      <c r="D65" s="269" t="s">
        <v>558</v>
      </c>
      <c r="E65" s="568" t="s">
        <v>451</v>
      </c>
      <c r="F65" s="583" t="s">
        <v>452</v>
      </c>
      <c r="G65" s="584"/>
      <c r="H65" s="584"/>
      <c r="I65" s="568" t="s">
        <v>74</v>
      </c>
      <c r="J65" s="775" t="s">
        <v>73</v>
      </c>
      <c r="K65" s="568" t="s">
        <v>74</v>
      </c>
      <c r="L65" s="728" t="s">
        <v>1300</v>
      </c>
      <c r="M65" s="578">
        <v>45916</v>
      </c>
      <c r="N65" s="579">
        <v>45918</v>
      </c>
      <c r="O65" s="589"/>
      <c r="P65" s="573"/>
      <c r="Q65" s="581">
        <v>0</v>
      </c>
      <c r="R65" s="574">
        <v>0</v>
      </c>
      <c r="S65" s="575">
        <f>Q81+R65</f>
        <v>0</v>
      </c>
      <c r="T65" s="593">
        <v>0</v>
      </c>
      <c r="U65" s="577">
        <v>0</v>
      </c>
      <c r="V65" s="587">
        <v>2</v>
      </c>
      <c r="W65" s="588">
        <v>302.08</v>
      </c>
      <c r="X65" s="587">
        <v>1</v>
      </c>
      <c r="Y65" s="776">
        <f t="shared" si="0"/>
        <v>604.16</v>
      </c>
      <c r="Z65" s="776">
        <f t="shared" si="1"/>
        <v>604.16</v>
      </c>
      <c r="AA65" s="576" t="s">
        <v>453</v>
      </c>
    </row>
    <row r="66" spans="1:27" ht="15.75" customHeight="1" x14ac:dyDescent="0.2">
      <c r="A66" s="436" t="s">
        <v>374</v>
      </c>
      <c r="B66" s="438" t="s">
        <v>751</v>
      </c>
      <c r="C66" s="267" t="s">
        <v>460</v>
      </c>
      <c r="D66" s="269" t="s">
        <v>501</v>
      </c>
      <c r="E66" s="568" t="s">
        <v>451</v>
      </c>
      <c r="F66" s="583" t="s">
        <v>452</v>
      </c>
      <c r="G66" s="584"/>
      <c r="H66" s="576"/>
      <c r="I66" s="568" t="s">
        <v>74</v>
      </c>
      <c r="J66" s="775" t="s">
        <v>73</v>
      </c>
      <c r="K66" s="568" t="s">
        <v>74</v>
      </c>
      <c r="L66" s="727" t="s">
        <v>693</v>
      </c>
      <c r="M66" s="578">
        <v>45917</v>
      </c>
      <c r="N66" s="579">
        <v>45918</v>
      </c>
      <c r="O66" s="589"/>
      <c r="P66" s="601"/>
      <c r="Q66" s="597">
        <v>0</v>
      </c>
      <c r="R66" s="574">
        <v>0</v>
      </c>
      <c r="S66" s="575">
        <f t="shared" ref="S66" si="7">Q66+R66</f>
        <v>0</v>
      </c>
      <c r="T66" s="593">
        <v>1</v>
      </c>
      <c r="U66" s="577">
        <v>604.16999999999996</v>
      </c>
      <c r="V66" s="587">
        <v>1</v>
      </c>
      <c r="W66" s="588">
        <v>302.08</v>
      </c>
      <c r="X66" s="587">
        <v>1.5</v>
      </c>
      <c r="Y66" s="776">
        <f t="shared" si="0"/>
        <v>906.25</v>
      </c>
      <c r="Z66" s="776">
        <f t="shared" si="1"/>
        <v>906.25</v>
      </c>
      <c r="AA66" s="576" t="s">
        <v>453</v>
      </c>
    </row>
    <row r="67" spans="1:27" ht="15.75" customHeight="1" x14ac:dyDescent="0.2">
      <c r="A67" s="436" t="s">
        <v>374</v>
      </c>
      <c r="B67" s="438" t="s">
        <v>751</v>
      </c>
      <c r="C67" s="267" t="s">
        <v>497</v>
      </c>
      <c r="D67" s="269" t="s">
        <v>498</v>
      </c>
      <c r="E67" s="568" t="s">
        <v>451</v>
      </c>
      <c r="F67" s="583" t="s">
        <v>452</v>
      </c>
      <c r="G67" s="584"/>
      <c r="H67" s="584"/>
      <c r="I67" s="568" t="s">
        <v>74</v>
      </c>
      <c r="J67" s="775" t="s">
        <v>73</v>
      </c>
      <c r="K67" s="568" t="s">
        <v>74</v>
      </c>
      <c r="L67" s="728" t="s">
        <v>1301</v>
      </c>
      <c r="M67" s="578">
        <v>45916</v>
      </c>
      <c r="N67" s="579">
        <v>45924</v>
      </c>
      <c r="O67" s="573"/>
      <c r="P67" s="573"/>
      <c r="Q67" s="574">
        <v>0</v>
      </c>
      <c r="R67" s="574">
        <v>0</v>
      </c>
      <c r="S67" s="575">
        <f>Q85+R67</f>
        <v>0</v>
      </c>
      <c r="T67" s="593">
        <v>3</v>
      </c>
      <c r="U67" s="577">
        <v>604.16999999999996</v>
      </c>
      <c r="V67" s="587">
        <v>2</v>
      </c>
      <c r="W67" s="588">
        <v>302.08</v>
      </c>
      <c r="X67" s="587">
        <v>4</v>
      </c>
      <c r="Y67" s="776">
        <f t="shared" si="0"/>
        <v>2416.6699999999996</v>
      </c>
      <c r="Z67" s="776">
        <f t="shared" si="1"/>
        <v>2416.6699999999996</v>
      </c>
      <c r="AA67" s="576" t="s">
        <v>453</v>
      </c>
    </row>
    <row r="68" spans="1:27" ht="15.75" customHeight="1" x14ac:dyDescent="0.2">
      <c r="A68" s="436" t="s">
        <v>374</v>
      </c>
      <c r="B68" s="438" t="s">
        <v>751</v>
      </c>
      <c r="C68" s="267" t="s">
        <v>506</v>
      </c>
      <c r="D68" s="269" t="s">
        <v>507</v>
      </c>
      <c r="E68" s="568" t="s">
        <v>451</v>
      </c>
      <c r="F68" s="583" t="s">
        <v>452</v>
      </c>
      <c r="G68" s="584"/>
      <c r="H68" s="584"/>
      <c r="I68" s="568" t="s">
        <v>74</v>
      </c>
      <c r="J68" s="775" t="s">
        <v>73</v>
      </c>
      <c r="K68" s="568" t="s">
        <v>74</v>
      </c>
      <c r="L68" s="728" t="s">
        <v>1302</v>
      </c>
      <c r="M68" s="578">
        <v>45915</v>
      </c>
      <c r="N68" s="579">
        <v>45919</v>
      </c>
      <c r="O68" s="573"/>
      <c r="P68" s="573"/>
      <c r="Q68" s="574">
        <v>0</v>
      </c>
      <c r="R68" s="574">
        <v>0</v>
      </c>
      <c r="S68" s="575">
        <f>Q88+R68</f>
        <v>0</v>
      </c>
      <c r="T68" s="593">
        <v>4</v>
      </c>
      <c r="U68" s="577">
        <v>604.16999999999996</v>
      </c>
      <c r="V68" s="587">
        <v>1</v>
      </c>
      <c r="W68" s="588">
        <v>302.08</v>
      </c>
      <c r="X68" s="587">
        <v>4.5</v>
      </c>
      <c r="Y68" s="776">
        <f t="shared" si="0"/>
        <v>2718.7599999999998</v>
      </c>
      <c r="Z68" s="794">
        <f t="shared" si="1"/>
        <v>2718.7599999999998</v>
      </c>
      <c r="AA68" s="576" t="s">
        <v>453</v>
      </c>
    </row>
    <row r="69" spans="1:27" ht="15.75" customHeight="1" x14ac:dyDescent="0.2">
      <c r="A69" s="436" t="s">
        <v>374</v>
      </c>
      <c r="B69" s="438" t="s">
        <v>751</v>
      </c>
      <c r="C69" s="267" t="s">
        <v>569</v>
      </c>
      <c r="D69" s="269" t="s">
        <v>570</v>
      </c>
      <c r="E69" s="568" t="s">
        <v>451</v>
      </c>
      <c r="F69" s="583" t="s">
        <v>452</v>
      </c>
      <c r="G69" s="584"/>
      <c r="H69" s="584"/>
      <c r="I69" s="568" t="s">
        <v>74</v>
      </c>
      <c r="J69" s="775" t="s">
        <v>73</v>
      </c>
      <c r="K69" s="568" t="s">
        <v>74</v>
      </c>
      <c r="L69" s="728" t="s">
        <v>1302</v>
      </c>
      <c r="M69" s="578">
        <v>45915</v>
      </c>
      <c r="N69" s="579">
        <v>45919</v>
      </c>
      <c r="O69" s="573"/>
      <c r="P69" s="573"/>
      <c r="Q69" s="574">
        <v>0</v>
      </c>
      <c r="R69" s="574">
        <v>0</v>
      </c>
      <c r="S69" s="575">
        <f>Q90+R69</f>
        <v>0</v>
      </c>
      <c r="T69" s="593">
        <v>4</v>
      </c>
      <c r="U69" s="577">
        <v>604.16999999999996</v>
      </c>
      <c r="V69" s="587">
        <v>1</v>
      </c>
      <c r="W69" s="588">
        <v>302.08</v>
      </c>
      <c r="X69" s="587">
        <v>4.5</v>
      </c>
      <c r="Y69" s="776">
        <f t="shared" si="0"/>
        <v>2718.7599999999998</v>
      </c>
      <c r="Z69" s="795">
        <f t="shared" si="1"/>
        <v>2718.7599999999998</v>
      </c>
      <c r="AA69" s="583" t="s">
        <v>453</v>
      </c>
    </row>
    <row r="70" spans="1:27" ht="15.75" customHeight="1" x14ac:dyDescent="0.2">
      <c r="A70" s="436" t="s">
        <v>374</v>
      </c>
      <c r="B70" s="438" t="s">
        <v>751</v>
      </c>
      <c r="C70" s="267" t="s">
        <v>149</v>
      </c>
      <c r="D70" s="269" t="s">
        <v>765</v>
      </c>
      <c r="E70" s="568" t="s">
        <v>451</v>
      </c>
      <c r="F70" s="583" t="s">
        <v>452</v>
      </c>
      <c r="G70" s="584"/>
      <c r="H70" s="584"/>
      <c r="I70" s="568" t="s">
        <v>74</v>
      </c>
      <c r="J70" s="775" t="s">
        <v>73</v>
      </c>
      <c r="K70" s="568" t="s">
        <v>74</v>
      </c>
      <c r="L70" s="728" t="s">
        <v>1303</v>
      </c>
      <c r="M70" s="578">
        <v>45909</v>
      </c>
      <c r="N70" s="579">
        <v>45911</v>
      </c>
      <c r="O70" s="573"/>
      <c r="P70" s="573"/>
      <c r="Q70" s="574">
        <v>0</v>
      </c>
      <c r="R70" s="574">
        <v>0</v>
      </c>
      <c r="S70" s="575">
        <f>Q96+R70</f>
        <v>0</v>
      </c>
      <c r="T70" s="593">
        <v>0</v>
      </c>
      <c r="U70" s="577">
        <v>0</v>
      </c>
      <c r="V70" s="587">
        <v>2</v>
      </c>
      <c r="W70" s="588">
        <v>302.08</v>
      </c>
      <c r="X70" s="587">
        <v>1</v>
      </c>
      <c r="Y70" s="776">
        <f t="shared" si="0"/>
        <v>604.16</v>
      </c>
      <c r="Z70" s="795">
        <f t="shared" si="1"/>
        <v>604.16</v>
      </c>
      <c r="AA70" s="583" t="s">
        <v>453</v>
      </c>
    </row>
    <row r="71" spans="1:27" ht="15.75" customHeight="1" x14ac:dyDescent="0.2">
      <c r="A71" s="436" t="s">
        <v>374</v>
      </c>
      <c r="B71" s="438" t="s">
        <v>751</v>
      </c>
      <c r="C71" s="267" t="s">
        <v>148</v>
      </c>
      <c r="D71" s="269" t="s">
        <v>766</v>
      </c>
      <c r="E71" s="568" t="s">
        <v>451</v>
      </c>
      <c r="F71" s="583" t="s">
        <v>452</v>
      </c>
      <c r="G71" s="584"/>
      <c r="H71" s="584"/>
      <c r="I71" s="568" t="s">
        <v>74</v>
      </c>
      <c r="J71" s="775" t="s">
        <v>73</v>
      </c>
      <c r="K71" s="568" t="s">
        <v>74</v>
      </c>
      <c r="L71" s="728" t="s">
        <v>1303</v>
      </c>
      <c r="M71" s="578">
        <v>45909</v>
      </c>
      <c r="N71" s="579">
        <v>45911</v>
      </c>
      <c r="O71" s="573"/>
      <c r="P71" s="573"/>
      <c r="Q71" s="574">
        <v>0</v>
      </c>
      <c r="R71" s="574">
        <v>0</v>
      </c>
      <c r="S71" s="575">
        <f>Q97+R71</f>
        <v>0</v>
      </c>
      <c r="T71" s="593">
        <v>0</v>
      </c>
      <c r="U71" s="577">
        <v>0</v>
      </c>
      <c r="V71" s="587">
        <v>2</v>
      </c>
      <c r="W71" s="588">
        <v>302.08</v>
      </c>
      <c r="X71" s="587">
        <v>1</v>
      </c>
      <c r="Y71" s="776">
        <f t="shared" si="0"/>
        <v>604.16</v>
      </c>
      <c r="Z71" s="795">
        <f t="shared" si="1"/>
        <v>604.16</v>
      </c>
      <c r="AA71" s="583" t="s">
        <v>453</v>
      </c>
    </row>
    <row r="72" spans="1:27" ht="15.75" customHeight="1" x14ac:dyDescent="0.2">
      <c r="A72" s="436" t="s">
        <v>374</v>
      </c>
      <c r="B72" s="438" t="s">
        <v>751</v>
      </c>
      <c r="C72" s="267" t="s">
        <v>767</v>
      </c>
      <c r="D72" s="270" t="s">
        <v>741</v>
      </c>
      <c r="E72" s="568" t="s">
        <v>451</v>
      </c>
      <c r="F72" s="583" t="s">
        <v>452</v>
      </c>
      <c r="G72" s="584"/>
      <c r="H72" s="584"/>
      <c r="I72" s="568" t="s">
        <v>74</v>
      </c>
      <c r="J72" s="775" t="s">
        <v>73</v>
      </c>
      <c r="K72" s="568" t="s">
        <v>74</v>
      </c>
      <c r="L72" s="728" t="s">
        <v>1304</v>
      </c>
      <c r="M72" s="578">
        <v>45916</v>
      </c>
      <c r="N72" s="579">
        <v>45917</v>
      </c>
      <c r="O72" s="573"/>
      <c r="P72" s="573"/>
      <c r="Q72" s="574">
        <v>0</v>
      </c>
      <c r="R72" s="574">
        <v>0</v>
      </c>
      <c r="S72" s="575">
        <f>Q97+R72</f>
        <v>0</v>
      </c>
      <c r="T72" s="593">
        <v>0</v>
      </c>
      <c r="U72" s="577">
        <v>0</v>
      </c>
      <c r="V72" s="587">
        <v>2</v>
      </c>
      <c r="W72" s="588">
        <v>302.08</v>
      </c>
      <c r="X72" s="587">
        <v>1</v>
      </c>
      <c r="Y72" s="776">
        <f t="shared" si="0"/>
        <v>604.16</v>
      </c>
      <c r="Z72" s="795">
        <f t="shared" si="1"/>
        <v>604.16</v>
      </c>
      <c r="AA72" s="583" t="s">
        <v>453</v>
      </c>
    </row>
    <row r="73" spans="1:27" ht="15.75" customHeight="1" x14ac:dyDescent="0.2">
      <c r="A73" s="436" t="s">
        <v>374</v>
      </c>
      <c r="B73" s="438" t="s">
        <v>751</v>
      </c>
      <c r="C73" s="267" t="s">
        <v>1093</v>
      </c>
      <c r="D73" s="269" t="s">
        <v>1094</v>
      </c>
      <c r="E73" s="568" t="s">
        <v>451</v>
      </c>
      <c r="F73" s="583" t="s">
        <v>452</v>
      </c>
      <c r="G73" s="584"/>
      <c r="H73" s="584"/>
      <c r="I73" s="568" t="s">
        <v>74</v>
      </c>
      <c r="J73" s="775" t="s">
        <v>73</v>
      </c>
      <c r="K73" s="568" t="s">
        <v>74</v>
      </c>
      <c r="L73" s="728" t="s">
        <v>1305</v>
      </c>
      <c r="M73" s="578">
        <v>45905</v>
      </c>
      <c r="N73" s="579">
        <v>45923</v>
      </c>
      <c r="O73" s="573"/>
      <c r="P73" s="573"/>
      <c r="Q73" s="574">
        <v>0</v>
      </c>
      <c r="R73" s="574">
        <v>0</v>
      </c>
      <c r="S73" s="575">
        <f>Q98+R73</f>
        <v>0</v>
      </c>
      <c r="T73" s="593">
        <v>0</v>
      </c>
      <c r="U73" s="577">
        <v>0</v>
      </c>
      <c r="V73" s="587">
        <v>4</v>
      </c>
      <c r="W73" s="588">
        <v>302.08</v>
      </c>
      <c r="X73" s="587">
        <v>2</v>
      </c>
      <c r="Y73" s="776">
        <f t="shared" si="0"/>
        <v>1208.32</v>
      </c>
      <c r="Z73" s="795">
        <f t="shared" si="1"/>
        <v>1208.32</v>
      </c>
      <c r="AA73" s="583" t="s">
        <v>453</v>
      </c>
    </row>
    <row r="74" spans="1:27" ht="15.75" customHeight="1" x14ac:dyDescent="0.2">
      <c r="A74" s="436" t="s">
        <v>374</v>
      </c>
      <c r="B74" s="438" t="s">
        <v>751</v>
      </c>
      <c r="C74" s="267" t="s">
        <v>1095</v>
      </c>
      <c r="D74" s="269" t="s">
        <v>1096</v>
      </c>
      <c r="E74" s="568" t="s">
        <v>451</v>
      </c>
      <c r="F74" s="583" t="s">
        <v>452</v>
      </c>
      <c r="G74" s="600"/>
      <c r="H74" s="600"/>
      <c r="I74" s="568" t="s">
        <v>74</v>
      </c>
      <c r="J74" s="775" t="s">
        <v>73</v>
      </c>
      <c r="K74" s="568" t="s">
        <v>74</v>
      </c>
      <c r="L74" s="728" t="s">
        <v>1306</v>
      </c>
      <c r="M74" s="578">
        <v>45905</v>
      </c>
      <c r="N74" s="579">
        <v>45923</v>
      </c>
      <c r="O74" s="573"/>
      <c r="P74" s="573"/>
      <c r="Q74" s="574">
        <v>0</v>
      </c>
      <c r="R74" s="574">
        <v>0</v>
      </c>
      <c r="S74" s="575">
        <f>Q99+R74</f>
        <v>0</v>
      </c>
      <c r="T74" s="593">
        <v>0</v>
      </c>
      <c r="U74" s="577">
        <v>0</v>
      </c>
      <c r="V74" s="587">
        <v>2</v>
      </c>
      <c r="W74" s="588">
        <v>302.08</v>
      </c>
      <c r="X74" s="587">
        <v>1</v>
      </c>
      <c r="Y74" s="776">
        <f>(T74*U74)+(V74*W76)</f>
        <v>604.16</v>
      </c>
      <c r="Z74" s="795">
        <f>(T74*U74)+(V74*W76)</f>
        <v>604.16</v>
      </c>
      <c r="AA74" s="583" t="s">
        <v>453</v>
      </c>
    </row>
    <row r="75" spans="1:27" ht="15.75" customHeight="1" x14ac:dyDescent="0.2">
      <c r="A75" s="436" t="s">
        <v>374</v>
      </c>
      <c r="B75" s="438" t="s">
        <v>751</v>
      </c>
      <c r="C75" s="796" t="s">
        <v>1227</v>
      </c>
      <c r="D75" s="606" t="s">
        <v>1228</v>
      </c>
      <c r="E75" s="568" t="s">
        <v>451</v>
      </c>
      <c r="F75" s="655" t="s">
        <v>452</v>
      </c>
      <c r="G75" s="569"/>
      <c r="H75" s="569"/>
      <c r="I75" s="568" t="s">
        <v>74</v>
      </c>
      <c r="J75" s="775" t="s">
        <v>73</v>
      </c>
      <c r="K75" s="568" t="s">
        <v>74</v>
      </c>
      <c r="L75" s="728" t="s">
        <v>1307</v>
      </c>
      <c r="M75" s="578">
        <v>45936</v>
      </c>
      <c r="N75" s="579">
        <v>45938</v>
      </c>
      <c r="O75" s="573"/>
      <c r="P75" s="573"/>
      <c r="Q75" s="574">
        <v>0</v>
      </c>
      <c r="R75" s="574">
        <v>0</v>
      </c>
      <c r="S75" s="575">
        <f t="shared" ref="S75:S76" si="8">Q100+R75</f>
        <v>0</v>
      </c>
      <c r="T75" s="593">
        <v>0</v>
      </c>
      <c r="U75" s="577">
        <v>0</v>
      </c>
      <c r="V75" s="587">
        <v>2</v>
      </c>
      <c r="W75" s="588">
        <v>302.08</v>
      </c>
      <c r="X75" s="587">
        <v>1</v>
      </c>
      <c r="Y75" s="776">
        <v>604.16</v>
      </c>
      <c r="Z75" s="795">
        <f t="shared" ref="Z75:Z76" si="9">(T75*U75)+(V75*W77)</f>
        <v>604.16</v>
      </c>
      <c r="AA75" s="583" t="s">
        <v>453</v>
      </c>
    </row>
    <row r="76" spans="1:27" ht="15.75" customHeight="1" x14ac:dyDescent="0.2">
      <c r="A76" s="436" t="s">
        <v>374</v>
      </c>
      <c r="B76" s="438" t="s">
        <v>751</v>
      </c>
      <c r="C76" s="796" t="s">
        <v>1229</v>
      </c>
      <c r="D76" s="606" t="s">
        <v>1230</v>
      </c>
      <c r="E76" s="568" t="s">
        <v>451</v>
      </c>
      <c r="F76" s="655" t="s">
        <v>452</v>
      </c>
      <c r="G76" s="569"/>
      <c r="H76" s="797"/>
      <c r="I76" s="568" t="s">
        <v>74</v>
      </c>
      <c r="J76" s="775" t="s">
        <v>73</v>
      </c>
      <c r="K76" s="568" t="s">
        <v>74</v>
      </c>
      <c r="L76" s="728" t="s">
        <v>1307</v>
      </c>
      <c r="M76" s="578">
        <v>45936</v>
      </c>
      <c r="N76" s="579">
        <v>45938</v>
      </c>
      <c r="O76" s="573"/>
      <c r="P76" s="573"/>
      <c r="Q76" s="574">
        <v>0</v>
      </c>
      <c r="R76" s="574">
        <v>0</v>
      </c>
      <c r="S76" s="575">
        <f t="shared" si="8"/>
        <v>0</v>
      </c>
      <c r="T76" s="593">
        <v>0</v>
      </c>
      <c r="U76" s="577">
        <v>0</v>
      </c>
      <c r="V76" s="587">
        <v>2</v>
      </c>
      <c r="W76" s="588">
        <v>302.08</v>
      </c>
      <c r="X76" s="587">
        <v>1</v>
      </c>
      <c r="Y76" s="776">
        <v>604.16</v>
      </c>
      <c r="Z76" s="795">
        <f t="shared" si="9"/>
        <v>604.16</v>
      </c>
      <c r="AA76" s="583" t="s">
        <v>453</v>
      </c>
    </row>
    <row r="77" spans="1:27" ht="15.75" customHeight="1" x14ac:dyDescent="0.2">
      <c r="A77" s="436" t="s">
        <v>374</v>
      </c>
      <c r="B77" s="438" t="s">
        <v>751</v>
      </c>
      <c r="C77" s="796" t="s">
        <v>703</v>
      </c>
      <c r="D77" s="598" t="s">
        <v>136</v>
      </c>
      <c r="E77" s="608" t="s">
        <v>451</v>
      </c>
      <c r="F77" s="609" t="s">
        <v>769</v>
      </c>
      <c r="G77" s="798"/>
      <c r="H77" s="568"/>
      <c r="I77" s="608" t="s">
        <v>74</v>
      </c>
      <c r="J77" s="799" t="s">
        <v>73</v>
      </c>
      <c r="K77" s="608" t="s">
        <v>74</v>
      </c>
      <c r="L77" s="728" t="s">
        <v>951</v>
      </c>
      <c r="M77" s="578">
        <v>45931</v>
      </c>
      <c r="N77" s="579">
        <v>45961</v>
      </c>
      <c r="O77" s="589"/>
      <c r="P77" s="589"/>
      <c r="Q77" s="574">
        <v>0</v>
      </c>
      <c r="R77" s="574">
        <v>0</v>
      </c>
      <c r="S77" s="611">
        <f t="shared" si="2"/>
        <v>0</v>
      </c>
      <c r="T77" s="568">
        <v>0</v>
      </c>
      <c r="U77" s="577">
        <v>0</v>
      </c>
      <c r="V77" s="587">
        <v>12</v>
      </c>
      <c r="W77" s="588">
        <v>302.08</v>
      </c>
      <c r="X77" s="587">
        <v>12</v>
      </c>
      <c r="Y77" s="776">
        <f t="shared" si="0"/>
        <v>3624.96</v>
      </c>
      <c r="Z77" s="776">
        <f t="shared" si="1"/>
        <v>3624.96</v>
      </c>
      <c r="AA77" s="587" t="s">
        <v>453</v>
      </c>
    </row>
    <row r="78" spans="1:27" ht="15.75" customHeight="1" x14ac:dyDescent="0.2">
      <c r="A78" s="436" t="s">
        <v>374</v>
      </c>
      <c r="B78" s="438" t="s">
        <v>751</v>
      </c>
      <c r="C78" s="800" t="s">
        <v>706</v>
      </c>
      <c r="D78" s="613" t="s">
        <v>707</v>
      </c>
      <c r="E78" s="612" t="s">
        <v>451</v>
      </c>
      <c r="F78" s="614" t="s">
        <v>708</v>
      </c>
      <c r="G78" s="615"/>
      <c r="H78" s="616"/>
      <c r="I78" s="614" t="s">
        <v>74</v>
      </c>
      <c r="J78" s="617" t="s">
        <v>73</v>
      </c>
      <c r="K78" s="614" t="s">
        <v>74</v>
      </c>
      <c r="L78" s="729" t="s">
        <v>709</v>
      </c>
      <c r="M78" s="578">
        <v>45933</v>
      </c>
      <c r="N78" s="579">
        <v>45961</v>
      </c>
      <c r="O78" s="618"/>
      <c r="P78" s="619"/>
      <c r="Q78" s="620">
        <v>0</v>
      </c>
      <c r="R78" s="620">
        <v>0</v>
      </c>
      <c r="S78" s="621">
        <v>0</v>
      </c>
      <c r="T78" s="593">
        <v>0</v>
      </c>
      <c r="U78" s="626">
        <v>0</v>
      </c>
      <c r="V78" s="587">
        <v>8</v>
      </c>
      <c r="W78" s="588">
        <v>302.08</v>
      </c>
      <c r="X78" s="587">
        <v>8</v>
      </c>
      <c r="Y78" s="776">
        <f t="shared" si="0"/>
        <v>2416.64</v>
      </c>
      <c r="Z78" s="776">
        <f t="shared" si="1"/>
        <v>2416.64</v>
      </c>
      <c r="AA78" s="576" t="s">
        <v>453</v>
      </c>
    </row>
    <row r="79" spans="1:27" ht="15.75" customHeight="1" x14ac:dyDescent="0.2">
      <c r="A79" s="436" t="s">
        <v>374</v>
      </c>
      <c r="B79" s="438" t="s">
        <v>751</v>
      </c>
      <c r="C79" s="801" t="s">
        <v>360</v>
      </c>
      <c r="D79" s="614" t="s">
        <v>732</v>
      </c>
      <c r="E79" s="616" t="s">
        <v>451</v>
      </c>
      <c r="F79" s="614" t="s">
        <v>708</v>
      </c>
      <c r="G79" s="622"/>
      <c r="H79" s="617"/>
      <c r="I79" s="617" t="s">
        <v>74</v>
      </c>
      <c r="J79" s="617" t="s">
        <v>73</v>
      </c>
      <c r="K79" s="614" t="s">
        <v>74</v>
      </c>
      <c r="L79" s="729" t="s">
        <v>709</v>
      </c>
      <c r="M79" s="578">
        <v>45936</v>
      </c>
      <c r="N79" s="579">
        <v>45956</v>
      </c>
      <c r="O79" s="614"/>
      <c r="P79" s="624"/>
      <c r="Q79" s="620">
        <v>0</v>
      </c>
      <c r="R79" s="620">
        <v>0</v>
      </c>
      <c r="S79" s="625">
        <v>0</v>
      </c>
      <c r="T79" s="614">
        <v>0</v>
      </c>
      <c r="U79" s="626">
        <v>0</v>
      </c>
      <c r="V79" s="587">
        <v>7</v>
      </c>
      <c r="W79" s="588">
        <v>302.08</v>
      </c>
      <c r="X79" s="587">
        <v>7</v>
      </c>
      <c r="Y79" s="776">
        <f t="shared" si="0"/>
        <v>2114.56</v>
      </c>
      <c r="Z79" s="776">
        <f t="shared" si="1"/>
        <v>2114.56</v>
      </c>
      <c r="AA79" s="576" t="s">
        <v>453</v>
      </c>
    </row>
    <row r="80" spans="1:27" ht="15.75" customHeight="1" x14ac:dyDescent="0.2">
      <c r="A80" s="436" t="s">
        <v>374</v>
      </c>
      <c r="B80" s="438" t="s">
        <v>751</v>
      </c>
      <c r="C80" s="801" t="s">
        <v>143</v>
      </c>
      <c r="D80" s="614" t="s">
        <v>711</v>
      </c>
      <c r="E80" s="612" t="s">
        <v>451</v>
      </c>
      <c r="F80" s="614" t="s">
        <v>708</v>
      </c>
      <c r="G80" s="622"/>
      <c r="H80" s="614"/>
      <c r="I80" s="614" t="s">
        <v>74</v>
      </c>
      <c r="J80" s="617" t="s">
        <v>73</v>
      </c>
      <c r="K80" s="614" t="s">
        <v>74</v>
      </c>
      <c r="L80" s="729" t="s">
        <v>709</v>
      </c>
      <c r="M80" s="578">
        <v>45938</v>
      </c>
      <c r="N80" s="579">
        <v>45958</v>
      </c>
      <c r="O80" s="614"/>
      <c r="P80" s="624"/>
      <c r="Q80" s="620">
        <v>0</v>
      </c>
      <c r="R80" s="620">
        <v>0</v>
      </c>
      <c r="S80" s="621">
        <v>0</v>
      </c>
      <c r="T80" s="593">
        <v>0</v>
      </c>
      <c r="U80" s="626">
        <v>0</v>
      </c>
      <c r="V80" s="587">
        <v>7</v>
      </c>
      <c r="W80" s="588">
        <v>302.08</v>
      </c>
      <c r="X80" s="587">
        <v>7</v>
      </c>
      <c r="Y80" s="776">
        <f t="shared" si="0"/>
        <v>2114.56</v>
      </c>
      <c r="Z80" s="776">
        <f t="shared" si="1"/>
        <v>2114.56</v>
      </c>
      <c r="AA80" s="576" t="s">
        <v>453</v>
      </c>
    </row>
    <row r="81" spans="1:27" ht="15.75" customHeight="1" x14ac:dyDescent="0.2">
      <c r="A81" s="436" t="s">
        <v>374</v>
      </c>
      <c r="B81" s="438" t="s">
        <v>751</v>
      </c>
      <c r="C81" s="801" t="s">
        <v>352</v>
      </c>
      <c r="D81" s="617" t="s">
        <v>712</v>
      </c>
      <c r="E81" s="616" t="s">
        <v>451</v>
      </c>
      <c r="F81" s="614" t="s">
        <v>708</v>
      </c>
      <c r="G81" s="622"/>
      <c r="H81" s="614"/>
      <c r="I81" s="614" t="s">
        <v>74</v>
      </c>
      <c r="J81" s="617" t="s">
        <v>73</v>
      </c>
      <c r="K81" s="614" t="s">
        <v>74</v>
      </c>
      <c r="L81" s="729" t="s">
        <v>709</v>
      </c>
      <c r="M81" s="578">
        <v>45933</v>
      </c>
      <c r="N81" s="579">
        <v>45961</v>
      </c>
      <c r="O81" s="614"/>
      <c r="P81" s="624"/>
      <c r="Q81" s="620">
        <v>0</v>
      </c>
      <c r="R81" s="620">
        <v>0</v>
      </c>
      <c r="S81" s="625">
        <v>0</v>
      </c>
      <c r="T81" s="593">
        <v>0</v>
      </c>
      <c r="U81" s="626">
        <v>0</v>
      </c>
      <c r="V81" s="587">
        <v>8</v>
      </c>
      <c r="W81" s="588">
        <v>302.08</v>
      </c>
      <c r="X81" s="587">
        <v>8</v>
      </c>
      <c r="Y81" s="776">
        <f t="shared" si="0"/>
        <v>2416.64</v>
      </c>
      <c r="Z81" s="776">
        <f t="shared" si="1"/>
        <v>2416.64</v>
      </c>
      <c r="AA81" s="576" t="s">
        <v>453</v>
      </c>
    </row>
    <row r="82" spans="1:27" ht="15.75" customHeight="1" x14ac:dyDescent="0.2">
      <c r="A82" s="436" t="s">
        <v>374</v>
      </c>
      <c r="B82" s="438" t="s">
        <v>751</v>
      </c>
      <c r="C82" s="801" t="s">
        <v>171</v>
      </c>
      <c r="D82" s="614" t="s">
        <v>714</v>
      </c>
      <c r="E82" s="616" t="s">
        <v>451</v>
      </c>
      <c r="F82" s="614" t="s">
        <v>708</v>
      </c>
      <c r="G82" s="622"/>
      <c r="H82" s="614"/>
      <c r="I82" s="614" t="s">
        <v>74</v>
      </c>
      <c r="J82" s="617" t="s">
        <v>73</v>
      </c>
      <c r="K82" s="614" t="s">
        <v>74</v>
      </c>
      <c r="L82" s="729" t="s">
        <v>709</v>
      </c>
      <c r="M82" s="578">
        <v>45938</v>
      </c>
      <c r="N82" s="579">
        <v>45958</v>
      </c>
      <c r="O82" s="614"/>
      <c r="P82" s="624"/>
      <c r="Q82" s="620">
        <v>0</v>
      </c>
      <c r="R82" s="620">
        <v>0</v>
      </c>
      <c r="S82" s="621">
        <v>0</v>
      </c>
      <c r="T82" s="593">
        <v>0</v>
      </c>
      <c r="U82" s="626">
        <v>0</v>
      </c>
      <c r="V82" s="587">
        <v>7</v>
      </c>
      <c r="W82" s="588">
        <v>302.08</v>
      </c>
      <c r="X82" s="587">
        <v>7</v>
      </c>
      <c r="Y82" s="776">
        <f t="shared" si="0"/>
        <v>2114.56</v>
      </c>
      <c r="Z82" s="776">
        <f t="shared" si="1"/>
        <v>2114.56</v>
      </c>
      <c r="AA82" s="576" t="s">
        <v>453</v>
      </c>
    </row>
    <row r="83" spans="1:27" ht="15.75" customHeight="1" x14ac:dyDescent="0.2">
      <c r="A83" s="436" t="s">
        <v>374</v>
      </c>
      <c r="B83" s="438" t="s">
        <v>751</v>
      </c>
      <c r="C83" s="801" t="s">
        <v>141</v>
      </c>
      <c r="D83" s="614" t="s">
        <v>715</v>
      </c>
      <c r="E83" s="616" t="s">
        <v>451</v>
      </c>
      <c r="F83" s="614" t="s">
        <v>708</v>
      </c>
      <c r="G83" s="622"/>
      <c r="H83" s="614"/>
      <c r="I83" s="614" t="s">
        <v>74</v>
      </c>
      <c r="J83" s="617" t="s">
        <v>73</v>
      </c>
      <c r="K83" s="614" t="s">
        <v>74</v>
      </c>
      <c r="L83" s="729" t="s">
        <v>709</v>
      </c>
      <c r="M83" s="578">
        <v>45936</v>
      </c>
      <c r="N83" s="579">
        <v>45954</v>
      </c>
      <c r="O83" s="614"/>
      <c r="P83" s="624"/>
      <c r="Q83" s="620">
        <v>0</v>
      </c>
      <c r="R83" s="620">
        <v>0</v>
      </c>
      <c r="S83" s="621">
        <v>0</v>
      </c>
      <c r="T83" s="593">
        <v>0</v>
      </c>
      <c r="U83" s="626">
        <v>0</v>
      </c>
      <c r="V83" s="587">
        <v>10</v>
      </c>
      <c r="W83" s="577">
        <v>302.08</v>
      </c>
      <c r="X83" s="587">
        <v>10</v>
      </c>
      <c r="Y83" s="776">
        <f t="shared" si="0"/>
        <v>3020.7999999999997</v>
      </c>
      <c r="Z83" s="776">
        <f t="shared" si="1"/>
        <v>3020.7999999999997</v>
      </c>
      <c r="AA83" s="576" t="s">
        <v>453</v>
      </c>
    </row>
    <row r="84" spans="1:27" ht="15.75" customHeight="1" x14ac:dyDescent="0.2">
      <c r="A84" s="436" t="s">
        <v>374</v>
      </c>
      <c r="B84" s="438" t="s">
        <v>751</v>
      </c>
      <c r="C84" s="261" t="s">
        <v>153</v>
      </c>
      <c r="D84" s="269" t="s">
        <v>742</v>
      </c>
      <c r="E84" s="616" t="s">
        <v>451</v>
      </c>
      <c r="F84" s="614" t="s">
        <v>708</v>
      </c>
      <c r="G84" s="622"/>
      <c r="H84" s="617"/>
      <c r="I84" s="614" t="s">
        <v>74</v>
      </c>
      <c r="J84" s="617" t="s">
        <v>73</v>
      </c>
      <c r="K84" s="614" t="s">
        <v>74</v>
      </c>
      <c r="L84" s="729" t="s">
        <v>709</v>
      </c>
      <c r="M84" s="578">
        <v>45931</v>
      </c>
      <c r="N84" s="579">
        <v>45960</v>
      </c>
      <c r="O84" s="614"/>
      <c r="P84" s="624"/>
      <c r="Q84" s="620">
        <v>0</v>
      </c>
      <c r="R84" s="620">
        <v>0</v>
      </c>
      <c r="S84" s="625">
        <v>0</v>
      </c>
      <c r="T84" s="614">
        <v>0</v>
      </c>
      <c r="U84" s="626">
        <v>0</v>
      </c>
      <c r="V84" s="587">
        <v>9</v>
      </c>
      <c r="W84" s="577">
        <v>302.08</v>
      </c>
      <c r="X84" s="587">
        <v>9</v>
      </c>
      <c r="Y84" s="776">
        <f t="shared" si="0"/>
        <v>2718.72</v>
      </c>
      <c r="Z84" s="776">
        <f t="shared" si="1"/>
        <v>2718.72</v>
      </c>
      <c r="AA84" s="576" t="s">
        <v>453</v>
      </c>
    </row>
    <row r="85" spans="1:27" ht="15.75" customHeight="1" x14ac:dyDescent="0.2">
      <c r="A85" s="436" t="s">
        <v>374</v>
      </c>
      <c r="B85" s="438" t="s">
        <v>751</v>
      </c>
      <c r="C85" s="801" t="s">
        <v>145</v>
      </c>
      <c r="D85" s="614" t="s">
        <v>716</v>
      </c>
      <c r="E85" s="616" t="s">
        <v>451</v>
      </c>
      <c r="F85" s="614" t="s">
        <v>708</v>
      </c>
      <c r="G85" s="622"/>
      <c r="H85" s="614"/>
      <c r="I85" s="614" t="s">
        <v>74</v>
      </c>
      <c r="J85" s="617" t="s">
        <v>73</v>
      </c>
      <c r="K85" s="614" t="s">
        <v>74</v>
      </c>
      <c r="L85" s="729" t="s">
        <v>709</v>
      </c>
      <c r="M85" s="578">
        <v>45931</v>
      </c>
      <c r="N85" s="579">
        <v>45960</v>
      </c>
      <c r="O85" s="614"/>
      <c r="P85" s="624"/>
      <c r="Q85" s="620">
        <v>0</v>
      </c>
      <c r="R85" s="620">
        <v>0</v>
      </c>
      <c r="S85" s="621">
        <v>0</v>
      </c>
      <c r="T85" s="593">
        <v>0</v>
      </c>
      <c r="U85" s="626">
        <v>0</v>
      </c>
      <c r="V85" s="587">
        <v>9</v>
      </c>
      <c r="W85" s="577">
        <v>302.08</v>
      </c>
      <c r="X85" s="587">
        <v>9</v>
      </c>
      <c r="Y85" s="776">
        <f t="shared" si="0"/>
        <v>2718.72</v>
      </c>
      <c r="Z85" s="776">
        <f t="shared" si="1"/>
        <v>2718.72</v>
      </c>
      <c r="AA85" s="576" t="s">
        <v>453</v>
      </c>
    </row>
    <row r="86" spans="1:27" ht="15.75" customHeight="1" x14ac:dyDescent="0.2">
      <c r="A86" s="436" t="s">
        <v>374</v>
      </c>
      <c r="B86" s="438" t="s">
        <v>751</v>
      </c>
      <c r="C86" s="801" t="s">
        <v>146</v>
      </c>
      <c r="D86" s="614" t="s">
        <v>719</v>
      </c>
      <c r="E86" s="616" t="s">
        <v>451</v>
      </c>
      <c r="F86" s="614" t="s">
        <v>708</v>
      </c>
      <c r="G86" s="622"/>
      <c r="H86" s="614"/>
      <c r="I86" s="614" t="s">
        <v>74</v>
      </c>
      <c r="J86" s="617" t="s">
        <v>73</v>
      </c>
      <c r="K86" s="614" t="s">
        <v>74</v>
      </c>
      <c r="L86" s="729" t="s">
        <v>709</v>
      </c>
      <c r="M86" s="578">
        <v>45936</v>
      </c>
      <c r="N86" s="579">
        <v>45958</v>
      </c>
      <c r="O86" s="614"/>
      <c r="P86" s="624"/>
      <c r="Q86" s="620">
        <v>0</v>
      </c>
      <c r="R86" s="620">
        <v>0</v>
      </c>
      <c r="S86" s="621">
        <v>0</v>
      </c>
      <c r="T86" s="614">
        <v>0</v>
      </c>
      <c r="U86" s="626">
        <v>0</v>
      </c>
      <c r="V86" s="587">
        <v>10</v>
      </c>
      <c r="W86" s="577">
        <v>302.08</v>
      </c>
      <c r="X86" s="587">
        <v>10</v>
      </c>
      <c r="Y86" s="776">
        <f t="shared" si="0"/>
        <v>3020.7999999999997</v>
      </c>
      <c r="Z86" s="776">
        <f t="shared" si="1"/>
        <v>3020.7999999999997</v>
      </c>
      <c r="AA86" s="576" t="s">
        <v>453</v>
      </c>
    </row>
    <row r="87" spans="1:27" ht="15.75" customHeight="1" x14ac:dyDescent="0.2">
      <c r="A87" s="436" t="s">
        <v>374</v>
      </c>
      <c r="B87" s="438" t="s">
        <v>751</v>
      </c>
      <c r="C87" s="801" t="s">
        <v>142</v>
      </c>
      <c r="D87" s="617" t="s">
        <v>713</v>
      </c>
      <c r="E87" s="616" t="s">
        <v>451</v>
      </c>
      <c r="F87" s="614" t="s">
        <v>708</v>
      </c>
      <c r="G87" s="622"/>
      <c r="H87" s="614"/>
      <c r="I87" s="614" t="s">
        <v>74</v>
      </c>
      <c r="J87" s="617" t="s">
        <v>73</v>
      </c>
      <c r="K87" s="614" t="s">
        <v>74</v>
      </c>
      <c r="L87" s="729" t="s">
        <v>709</v>
      </c>
      <c r="M87" s="578">
        <v>45936</v>
      </c>
      <c r="N87" s="579">
        <v>45956</v>
      </c>
      <c r="O87" s="614"/>
      <c r="P87" s="624"/>
      <c r="Q87" s="620">
        <v>0</v>
      </c>
      <c r="R87" s="620">
        <v>0</v>
      </c>
      <c r="S87" s="625">
        <v>0</v>
      </c>
      <c r="T87" s="593">
        <v>0</v>
      </c>
      <c r="U87" s="626">
        <v>0</v>
      </c>
      <c r="V87" s="587">
        <v>7</v>
      </c>
      <c r="W87" s="626">
        <v>302.08</v>
      </c>
      <c r="X87" s="587">
        <v>7</v>
      </c>
      <c r="Y87" s="776">
        <f t="shared" si="0"/>
        <v>2114.56</v>
      </c>
      <c r="Z87" s="776">
        <f t="shared" si="1"/>
        <v>2114.56</v>
      </c>
      <c r="AA87" s="576" t="s">
        <v>453</v>
      </c>
    </row>
    <row r="88" spans="1:27" ht="15.75" customHeight="1" x14ac:dyDescent="0.2">
      <c r="A88" s="436" t="s">
        <v>374</v>
      </c>
      <c r="B88" s="438" t="s">
        <v>751</v>
      </c>
      <c r="C88" s="801" t="s">
        <v>351</v>
      </c>
      <c r="D88" s="617" t="s">
        <v>718</v>
      </c>
      <c r="E88" s="616" t="s">
        <v>451</v>
      </c>
      <c r="F88" s="614" t="s">
        <v>708</v>
      </c>
      <c r="G88" s="622"/>
      <c r="H88" s="614"/>
      <c r="I88" s="614" t="s">
        <v>74</v>
      </c>
      <c r="J88" s="617" t="s">
        <v>73</v>
      </c>
      <c r="K88" s="614" t="s">
        <v>74</v>
      </c>
      <c r="L88" s="729" t="s">
        <v>709</v>
      </c>
      <c r="M88" s="578">
        <v>45933</v>
      </c>
      <c r="N88" s="579">
        <v>45961</v>
      </c>
      <c r="O88" s="614"/>
      <c r="P88" s="624"/>
      <c r="Q88" s="620">
        <v>0</v>
      </c>
      <c r="R88" s="620">
        <v>0</v>
      </c>
      <c r="S88" s="625">
        <v>0</v>
      </c>
      <c r="T88" s="614">
        <v>0</v>
      </c>
      <c r="U88" s="626">
        <v>0</v>
      </c>
      <c r="V88" s="587">
        <v>8</v>
      </c>
      <c r="W88" s="577">
        <v>302.08</v>
      </c>
      <c r="X88" s="587">
        <v>8</v>
      </c>
      <c r="Y88" s="776">
        <f t="shared" si="0"/>
        <v>2416.64</v>
      </c>
      <c r="Z88" s="776">
        <f t="shared" si="1"/>
        <v>2416.64</v>
      </c>
      <c r="AA88" s="802" t="s">
        <v>453</v>
      </c>
    </row>
    <row r="89" spans="1:27" ht="15.75" customHeight="1" x14ac:dyDescent="0.2">
      <c r="A89" s="436" t="s">
        <v>374</v>
      </c>
      <c r="B89" s="438" t="s">
        <v>751</v>
      </c>
      <c r="C89" s="801" t="s">
        <v>159</v>
      </c>
      <c r="D89" s="614" t="s">
        <v>720</v>
      </c>
      <c r="E89" s="616" t="s">
        <v>451</v>
      </c>
      <c r="F89" s="614" t="s">
        <v>708</v>
      </c>
      <c r="G89" s="622"/>
      <c r="H89" s="614"/>
      <c r="I89" s="614" t="s">
        <v>74</v>
      </c>
      <c r="J89" s="617" t="s">
        <v>73</v>
      </c>
      <c r="K89" s="614" t="s">
        <v>74</v>
      </c>
      <c r="L89" s="729" t="s">
        <v>721</v>
      </c>
      <c r="M89" s="578">
        <v>45931</v>
      </c>
      <c r="N89" s="579">
        <v>45960</v>
      </c>
      <c r="O89" s="614"/>
      <c r="P89" s="624"/>
      <c r="Q89" s="620">
        <v>0</v>
      </c>
      <c r="R89" s="620">
        <v>0</v>
      </c>
      <c r="S89" s="625">
        <v>0</v>
      </c>
      <c r="T89" s="614">
        <v>0</v>
      </c>
      <c r="U89" s="626">
        <v>0</v>
      </c>
      <c r="V89" s="587">
        <v>9</v>
      </c>
      <c r="W89" s="577">
        <v>302.08</v>
      </c>
      <c r="X89" s="587">
        <v>9</v>
      </c>
      <c r="Y89" s="776">
        <f t="shared" si="0"/>
        <v>2718.72</v>
      </c>
      <c r="Z89" s="776">
        <f t="shared" si="1"/>
        <v>2718.72</v>
      </c>
      <c r="AA89" s="802" t="s">
        <v>453</v>
      </c>
    </row>
    <row r="90" spans="1:27" ht="15.75" customHeight="1" x14ac:dyDescent="0.2">
      <c r="A90" s="436" t="s">
        <v>374</v>
      </c>
      <c r="B90" s="438" t="s">
        <v>751</v>
      </c>
      <c r="C90" s="801" t="s">
        <v>147</v>
      </c>
      <c r="D90" s="617" t="s">
        <v>717</v>
      </c>
      <c r="E90" s="616" t="s">
        <v>451</v>
      </c>
      <c r="F90" s="614" t="s">
        <v>708</v>
      </c>
      <c r="G90" s="622"/>
      <c r="H90" s="617"/>
      <c r="I90" s="617" t="s">
        <v>74</v>
      </c>
      <c r="J90" s="617" t="s">
        <v>73</v>
      </c>
      <c r="K90" s="617" t="s">
        <v>74</v>
      </c>
      <c r="L90" s="729" t="s">
        <v>721</v>
      </c>
      <c r="M90" s="578">
        <v>45940</v>
      </c>
      <c r="N90" s="579">
        <v>45961</v>
      </c>
      <c r="O90" s="617"/>
      <c r="P90" s="628"/>
      <c r="Q90" s="629">
        <v>0</v>
      </c>
      <c r="R90" s="629">
        <v>0</v>
      </c>
      <c r="S90" s="625">
        <v>0</v>
      </c>
      <c r="T90" s="614">
        <v>0</v>
      </c>
      <c r="U90" s="626">
        <v>0</v>
      </c>
      <c r="V90" s="587">
        <v>11</v>
      </c>
      <c r="W90" s="577">
        <v>302.08</v>
      </c>
      <c r="X90" s="587">
        <v>11</v>
      </c>
      <c r="Y90" s="776">
        <f t="shared" si="0"/>
        <v>3322.8799999999997</v>
      </c>
      <c r="Z90" s="776">
        <f t="shared" si="1"/>
        <v>3322.8799999999997</v>
      </c>
      <c r="AA90" s="802" t="s">
        <v>453</v>
      </c>
    </row>
    <row r="91" spans="1:27" ht="15.75" customHeight="1" x14ac:dyDescent="0.2">
      <c r="A91" s="436" t="s">
        <v>374</v>
      </c>
      <c r="B91" s="438" t="s">
        <v>751</v>
      </c>
      <c r="C91" s="803" t="s">
        <v>160</v>
      </c>
      <c r="D91" s="630" t="s">
        <v>726</v>
      </c>
      <c r="E91" s="616" t="s">
        <v>451</v>
      </c>
      <c r="F91" s="614" t="s">
        <v>708</v>
      </c>
      <c r="G91" s="622"/>
      <c r="H91" s="614"/>
      <c r="I91" s="614" t="s">
        <v>74</v>
      </c>
      <c r="J91" s="617" t="s">
        <v>73</v>
      </c>
      <c r="K91" s="614" t="s">
        <v>74</v>
      </c>
      <c r="L91" s="729" t="s">
        <v>721</v>
      </c>
      <c r="M91" s="578">
        <v>45931</v>
      </c>
      <c r="N91" s="579">
        <v>45960</v>
      </c>
      <c r="O91" s="632"/>
      <c r="P91" s="632"/>
      <c r="Q91" s="620">
        <v>0</v>
      </c>
      <c r="R91" s="620">
        <v>0</v>
      </c>
      <c r="S91" s="621">
        <v>0</v>
      </c>
      <c r="T91" s="614">
        <v>0</v>
      </c>
      <c r="U91" s="626">
        <v>0</v>
      </c>
      <c r="V91" s="587">
        <v>9</v>
      </c>
      <c r="W91" s="577">
        <v>302.08</v>
      </c>
      <c r="X91" s="587">
        <v>9</v>
      </c>
      <c r="Y91" s="776">
        <f t="shared" si="0"/>
        <v>2718.72</v>
      </c>
      <c r="Z91" s="776">
        <f t="shared" si="1"/>
        <v>2718.72</v>
      </c>
      <c r="AA91" s="802" t="s">
        <v>453</v>
      </c>
    </row>
    <row r="92" spans="1:27" ht="15.75" customHeight="1" x14ac:dyDescent="0.2">
      <c r="A92" s="436" t="s">
        <v>374</v>
      </c>
      <c r="B92" s="438" t="s">
        <v>751</v>
      </c>
      <c r="C92" s="801" t="s">
        <v>773</v>
      </c>
      <c r="D92" s="269" t="s">
        <v>774</v>
      </c>
      <c r="E92" s="616" t="s">
        <v>451</v>
      </c>
      <c r="F92" s="614" t="s">
        <v>708</v>
      </c>
      <c r="G92" s="622"/>
      <c r="H92" s="617"/>
      <c r="I92" s="614" t="s">
        <v>74</v>
      </c>
      <c r="J92" s="617" t="s">
        <v>73</v>
      </c>
      <c r="K92" s="614" t="s">
        <v>74</v>
      </c>
      <c r="L92" s="729" t="s">
        <v>721</v>
      </c>
      <c r="M92" s="578">
        <v>45933</v>
      </c>
      <c r="N92" s="579">
        <v>45961</v>
      </c>
      <c r="O92" s="614"/>
      <c r="P92" s="624"/>
      <c r="Q92" s="620">
        <v>0</v>
      </c>
      <c r="R92" s="620">
        <v>0</v>
      </c>
      <c r="S92" s="625">
        <v>0</v>
      </c>
      <c r="T92" s="614">
        <v>0</v>
      </c>
      <c r="U92" s="626">
        <v>0</v>
      </c>
      <c r="V92" s="587">
        <v>8</v>
      </c>
      <c r="W92" s="577">
        <v>302.08</v>
      </c>
      <c r="X92" s="587">
        <v>8</v>
      </c>
      <c r="Y92" s="776">
        <f t="shared" si="0"/>
        <v>2416.64</v>
      </c>
      <c r="Z92" s="776">
        <f t="shared" si="1"/>
        <v>2416.64</v>
      </c>
      <c r="AA92" s="802" t="s">
        <v>453</v>
      </c>
    </row>
    <row r="93" spans="1:27" ht="15.75" customHeight="1" x14ac:dyDescent="0.2">
      <c r="A93" s="436" t="s">
        <v>374</v>
      </c>
      <c r="B93" s="438" t="s">
        <v>751</v>
      </c>
      <c r="C93" s="804" t="s">
        <v>155</v>
      </c>
      <c r="D93" s="270" t="s">
        <v>727</v>
      </c>
      <c r="E93" s="616" t="s">
        <v>451</v>
      </c>
      <c r="F93" s="614" t="s">
        <v>708</v>
      </c>
      <c r="G93" s="622"/>
      <c r="H93" s="614"/>
      <c r="I93" s="614" t="s">
        <v>74</v>
      </c>
      <c r="J93" s="617" t="s">
        <v>73</v>
      </c>
      <c r="K93" s="614" t="s">
        <v>74</v>
      </c>
      <c r="L93" s="729" t="s">
        <v>721</v>
      </c>
      <c r="M93" s="578">
        <v>45936</v>
      </c>
      <c r="N93" s="579">
        <v>45956</v>
      </c>
      <c r="O93" s="632"/>
      <c r="P93" s="632"/>
      <c r="Q93" s="620">
        <v>0</v>
      </c>
      <c r="R93" s="620">
        <v>0</v>
      </c>
      <c r="S93" s="621">
        <v>0</v>
      </c>
      <c r="T93" s="614">
        <v>0</v>
      </c>
      <c r="U93" s="626">
        <v>0</v>
      </c>
      <c r="V93" s="587">
        <v>7</v>
      </c>
      <c r="W93" s="577">
        <v>302.08</v>
      </c>
      <c r="X93" s="587">
        <v>7</v>
      </c>
      <c r="Y93" s="776">
        <f t="shared" si="0"/>
        <v>2114.56</v>
      </c>
      <c r="Z93" s="776">
        <f t="shared" si="1"/>
        <v>2114.56</v>
      </c>
      <c r="AA93" s="576" t="s">
        <v>453</v>
      </c>
    </row>
    <row r="94" spans="1:27" ht="15.75" customHeight="1" x14ac:dyDescent="0.2">
      <c r="A94" s="436" t="s">
        <v>374</v>
      </c>
      <c r="B94" s="438" t="s">
        <v>751</v>
      </c>
      <c r="C94" s="801" t="s">
        <v>154</v>
      </c>
      <c r="D94" s="614" t="s">
        <v>722</v>
      </c>
      <c r="E94" s="616" t="s">
        <v>451</v>
      </c>
      <c r="F94" s="614" t="s">
        <v>708</v>
      </c>
      <c r="G94" s="622"/>
      <c r="H94" s="614"/>
      <c r="I94" s="614" t="s">
        <v>74</v>
      </c>
      <c r="J94" s="617" t="s">
        <v>73</v>
      </c>
      <c r="K94" s="614" t="s">
        <v>74</v>
      </c>
      <c r="L94" s="729" t="s">
        <v>721</v>
      </c>
      <c r="M94" s="623">
        <v>45936</v>
      </c>
      <c r="N94" s="623">
        <v>45956</v>
      </c>
      <c r="O94" s="614"/>
      <c r="P94" s="624"/>
      <c r="Q94" s="620">
        <v>0</v>
      </c>
      <c r="R94" s="620">
        <v>0</v>
      </c>
      <c r="S94" s="621">
        <v>0</v>
      </c>
      <c r="T94" s="614">
        <v>0</v>
      </c>
      <c r="U94" s="626">
        <v>0</v>
      </c>
      <c r="V94" s="576">
        <v>7</v>
      </c>
      <c r="W94" s="577">
        <v>302.08</v>
      </c>
      <c r="X94" s="633">
        <v>7</v>
      </c>
      <c r="Y94" s="805">
        <f t="shared" ref="Y94:Y111" si="10">(T94*U94)+(V94*W94)</f>
        <v>2114.56</v>
      </c>
      <c r="Z94" s="805">
        <f t="shared" ref="Z94:Z111" si="11">(T94*U94)+(V94*W94)</f>
        <v>2114.56</v>
      </c>
      <c r="AA94" s="576" t="s">
        <v>453</v>
      </c>
    </row>
    <row r="95" spans="1:27" ht="15.75" customHeight="1" x14ac:dyDescent="0.2">
      <c r="A95" s="436" t="s">
        <v>374</v>
      </c>
      <c r="B95" s="438" t="s">
        <v>751</v>
      </c>
      <c r="C95" s="801" t="s">
        <v>157</v>
      </c>
      <c r="D95" s="614" t="s">
        <v>724</v>
      </c>
      <c r="E95" s="616" t="s">
        <v>451</v>
      </c>
      <c r="F95" s="614" t="s">
        <v>708</v>
      </c>
      <c r="G95" s="622"/>
      <c r="H95" s="614"/>
      <c r="I95" s="614" t="s">
        <v>74</v>
      </c>
      <c r="J95" s="617" t="s">
        <v>73</v>
      </c>
      <c r="K95" s="614" t="s">
        <v>74</v>
      </c>
      <c r="L95" s="729" t="s">
        <v>721</v>
      </c>
      <c r="M95" s="623">
        <v>45938</v>
      </c>
      <c r="N95" s="623">
        <v>45958</v>
      </c>
      <c r="O95" s="614"/>
      <c r="P95" s="624"/>
      <c r="Q95" s="620">
        <v>0</v>
      </c>
      <c r="R95" s="620">
        <v>0</v>
      </c>
      <c r="S95" s="625">
        <v>0</v>
      </c>
      <c r="T95" s="614">
        <v>0</v>
      </c>
      <c r="U95" s="626">
        <v>0</v>
      </c>
      <c r="V95" s="576">
        <v>7</v>
      </c>
      <c r="W95" s="577">
        <v>302.08</v>
      </c>
      <c r="X95" s="633">
        <f t="shared" ref="X95" si="12">T95+V95</f>
        <v>7</v>
      </c>
      <c r="Y95" s="805">
        <f t="shared" si="10"/>
        <v>2114.56</v>
      </c>
      <c r="Z95" s="805">
        <f t="shared" si="11"/>
        <v>2114.56</v>
      </c>
      <c r="AA95" s="576" t="s">
        <v>453</v>
      </c>
    </row>
    <row r="96" spans="1:27" ht="15.75" customHeight="1" x14ac:dyDescent="0.2">
      <c r="A96" s="436" t="s">
        <v>374</v>
      </c>
      <c r="B96" s="438" t="s">
        <v>751</v>
      </c>
      <c r="C96" s="801" t="s">
        <v>158</v>
      </c>
      <c r="D96" s="614" t="s">
        <v>728</v>
      </c>
      <c r="E96" s="616" t="s">
        <v>451</v>
      </c>
      <c r="F96" s="614" t="s">
        <v>708</v>
      </c>
      <c r="G96" s="622"/>
      <c r="H96" s="614"/>
      <c r="I96" s="614" t="s">
        <v>74</v>
      </c>
      <c r="J96" s="617" t="s">
        <v>73</v>
      </c>
      <c r="K96" s="614" t="s">
        <v>74</v>
      </c>
      <c r="L96" s="729" t="s">
        <v>721</v>
      </c>
      <c r="M96" s="578">
        <v>45938</v>
      </c>
      <c r="N96" s="579">
        <v>45958</v>
      </c>
      <c r="O96" s="614"/>
      <c r="P96" s="624"/>
      <c r="Q96" s="620">
        <v>0</v>
      </c>
      <c r="R96" s="620">
        <v>0</v>
      </c>
      <c r="S96" s="625">
        <v>0</v>
      </c>
      <c r="T96" s="614">
        <v>0</v>
      </c>
      <c r="U96" s="626">
        <v>0</v>
      </c>
      <c r="V96" s="587">
        <v>7</v>
      </c>
      <c r="W96" s="577">
        <v>302.08</v>
      </c>
      <c r="X96" s="587">
        <v>7</v>
      </c>
      <c r="Y96" s="776">
        <f t="shared" si="10"/>
        <v>2114.56</v>
      </c>
      <c r="Z96" s="776">
        <f t="shared" si="11"/>
        <v>2114.56</v>
      </c>
      <c r="AA96" s="576" t="s">
        <v>453</v>
      </c>
    </row>
    <row r="97" spans="1:27" ht="15.75" customHeight="1" x14ac:dyDescent="0.2">
      <c r="A97" s="436" t="s">
        <v>374</v>
      </c>
      <c r="B97" s="438" t="s">
        <v>751</v>
      </c>
      <c r="C97" s="267" t="s">
        <v>775</v>
      </c>
      <c r="D97" s="269" t="s">
        <v>776</v>
      </c>
      <c r="E97" s="616" t="s">
        <v>451</v>
      </c>
      <c r="F97" s="614" t="s">
        <v>708</v>
      </c>
      <c r="G97" s="622"/>
      <c r="H97" s="617"/>
      <c r="I97" s="614" t="s">
        <v>74</v>
      </c>
      <c r="J97" s="617" t="s">
        <v>73</v>
      </c>
      <c r="K97" s="614" t="s">
        <v>74</v>
      </c>
      <c r="L97" s="729" t="s">
        <v>721</v>
      </c>
      <c r="M97" s="623">
        <v>45938</v>
      </c>
      <c r="N97" s="623">
        <v>45958</v>
      </c>
      <c r="O97" s="614"/>
      <c r="P97" s="624"/>
      <c r="Q97" s="620">
        <v>0</v>
      </c>
      <c r="R97" s="620">
        <v>0</v>
      </c>
      <c r="S97" s="625">
        <v>0</v>
      </c>
      <c r="T97" s="614">
        <v>0</v>
      </c>
      <c r="U97" s="626">
        <v>0</v>
      </c>
      <c r="V97" s="576">
        <v>7</v>
      </c>
      <c r="W97" s="577">
        <v>302.08</v>
      </c>
      <c r="X97" s="633">
        <v>7</v>
      </c>
      <c r="Y97" s="805">
        <f t="shared" si="10"/>
        <v>2114.56</v>
      </c>
      <c r="Z97" s="805">
        <f t="shared" si="11"/>
        <v>2114.56</v>
      </c>
      <c r="AA97" s="576" t="s">
        <v>453</v>
      </c>
    </row>
    <row r="98" spans="1:27" ht="15.75" customHeight="1" x14ac:dyDescent="0.2">
      <c r="A98" s="436" t="s">
        <v>374</v>
      </c>
      <c r="B98" s="438" t="s">
        <v>751</v>
      </c>
      <c r="C98" s="801" t="s">
        <v>354</v>
      </c>
      <c r="D98" s="614" t="s">
        <v>729</v>
      </c>
      <c r="E98" s="616" t="s">
        <v>451</v>
      </c>
      <c r="F98" s="614" t="s">
        <v>708</v>
      </c>
      <c r="G98" s="622"/>
      <c r="H98" s="614"/>
      <c r="I98" s="614" t="s">
        <v>74</v>
      </c>
      <c r="J98" s="617" t="s">
        <v>73</v>
      </c>
      <c r="K98" s="614" t="s">
        <v>74</v>
      </c>
      <c r="L98" s="729" t="s">
        <v>721</v>
      </c>
      <c r="M98" s="578">
        <v>45931</v>
      </c>
      <c r="N98" s="579">
        <v>45960</v>
      </c>
      <c r="O98" s="614"/>
      <c r="P98" s="624"/>
      <c r="Q98" s="620">
        <v>0</v>
      </c>
      <c r="R98" s="620">
        <v>0</v>
      </c>
      <c r="S98" s="625">
        <v>0</v>
      </c>
      <c r="T98" s="614">
        <v>0</v>
      </c>
      <c r="U98" s="626">
        <v>0</v>
      </c>
      <c r="V98" s="587">
        <v>9</v>
      </c>
      <c r="W98" s="577">
        <v>302.08</v>
      </c>
      <c r="X98" s="587">
        <v>9</v>
      </c>
      <c r="Y98" s="776">
        <f t="shared" si="10"/>
        <v>2718.72</v>
      </c>
      <c r="Z98" s="776">
        <f t="shared" si="11"/>
        <v>2718.72</v>
      </c>
      <c r="AA98" s="576" t="s">
        <v>453</v>
      </c>
    </row>
    <row r="99" spans="1:27" ht="15.75" customHeight="1" x14ac:dyDescent="0.2">
      <c r="A99" s="436" t="s">
        <v>374</v>
      </c>
      <c r="B99" s="438" t="s">
        <v>751</v>
      </c>
      <c r="C99" s="801" t="s">
        <v>152</v>
      </c>
      <c r="D99" s="617" t="s">
        <v>731</v>
      </c>
      <c r="E99" s="616" t="s">
        <v>451</v>
      </c>
      <c r="F99" s="614" t="s">
        <v>708</v>
      </c>
      <c r="G99" s="622"/>
      <c r="H99" s="617"/>
      <c r="I99" s="617" t="s">
        <v>74</v>
      </c>
      <c r="J99" s="617" t="s">
        <v>73</v>
      </c>
      <c r="K99" s="617" t="s">
        <v>74</v>
      </c>
      <c r="L99" s="729" t="s">
        <v>721</v>
      </c>
      <c r="M99" s="578">
        <v>45933</v>
      </c>
      <c r="N99" s="579">
        <v>45961</v>
      </c>
      <c r="O99" s="617"/>
      <c r="P99" s="628"/>
      <c r="Q99" s="629">
        <v>0</v>
      </c>
      <c r="R99" s="629">
        <v>0</v>
      </c>
      <c r="S99" s="625">
        <v>0</v>
      </c>
      <c r="T99" s="614">
        <v>0</v>
      </c>
      <c r="U99" s="626">
        <v>0</v>
      </c>
      <c r="V99" s="587">
        <v>8</v>
      </c>
      <c r="W99" s="577">
        <v>302.08</v>
      </c>
      <c r="X99" s="587">
        <v>8</v>
      </c>
      <c r="Y99" s="776">
        <f t="shared" si="10"/>
        <v>2416.64</v>
      </c>
      <c r="Z99" s="776">
        <f t="shared" si="11"/>
        <v>2416.64</v>
      </c>
      <c r="AA99" s="576" t="s">
        <v>453</v>
      </c>
    </row>
    <row r="100" spans="1:27" ht="15.75" customHeight="1" x14ac:dyDescent="0.2">
      <c r="A100" s="436" t="s">
        <v>374</v>
      </c>
      <c r="B100" s="438" t="s">
        <v>751</v>
      </c>
      <c r="C100" s="801" t="s">
        <v>151</v>
      </c>
      <c r="D100" s="617" t="s">
        <v>419</v>
      </c>
      <c r="E100" s="616" t="s">
        <v>451</v>
      </c>
      <c r="F100" s="614" t="s">
        <v>708</v>
      </c>
      <c r="G100" s="622"/>
      <c r="H100" s="617"/>
      <c r="I100" s="617" t="s">
        <v>74</v>
      </c>
      <c r="J100" s="617" t="s">
        <v>73</v>
      </c>
      <c r="K100" s="617" t="s">
        <v>74</v>
      </c>
      <c r="L100" s="729" t="s">
        <v>721</v>
      </c>
      <c r="M100" s="578">
        <v>45931</v>
      </c>
      <c r="N100" s="579">
        <v>45937</v>
      </c>
      <c r="O100" s="617"/>
      <c r="P100" s="628"/>
      <c r="Q100" s="629">
        <v>0</v>
      </c>
      <c r="R100" s="629">
        <v>0</v>
      </c>
      <c r="S100" s="625">
        <v>0</v>
      </c>
      <c r="T100" s="614">
        <v>0</v>
      </c>
      <c r="U100" s="626">
        <v>0</v>
      </c>
      <c r="V100" s="587">
        <v>5</v>
      </c>
      <c r="W100" s="577">
        <v>302.08</v>
      </c>
      <c r="X100" s="587">
        <v>5</v>
      </c>
      <c r="Y100" s="776">
        <f t="shared" si="10"/>
        <v>1510.3999999999999</v>
      </c>
      <c r="Z100" s="776">
        <f t="shared" si="11"/>
        <v>1510.3999999999999</v>
      </c>
      <c r="AA100" s="576" t="s">
        <v>453</v>
      </c>
    </row>
    <row r="101" spans="1:27" ht="15.75" customHeight="1" x14ac:dyDescent="0.2">
      <c r="A101" s="436" t="s">
        <v>374</v>
      </c>
      <c r="B101" s="438" t="s">
        <v>751</v>
      </c>
      <c r="C101" s="801" t="s">
        <v>161</v>
      </c>
      <c r="D101" s="614" t="s">
        <v>734</v>
      </c>
      <c r="E101" s="616" t="s">
        <v>451</v>
      </c>
      <c r="F101" s="614" t="s">
        <v>708</v>
      </c>
      <c r="G101" s="622"/>
      <c r="H101" s="617"/>
      <c r="I101" s="614" t="s">
        <v>74</v>
      </c>
      <c r="J101" s="617" t="s">
        <v>73</v>
      </c>
      <c r="K101" s="614" t="s">
        <v>74</v>
      </c>
      <c r="L101" s="729" t="s">
        <v>733</v>
      </c>
      <c r="M101" s="578">
        <v>45931</v>
      </c>
      <c r="N101" s="579">
        <v>45959</v>
      </c>
      <c r="O101" s="614"/>
      <c r="P101" s="624"/>
      <c r="Q101" s="620">
        <v>0</v>
      </c>
      <c r="R101" s="620">
        <v>0</v>
      </c>
      <c r="S101" s="634">
        <v>0</v>
      </c>
      <c r="T101" s="614">
        <v>0</v>
      </c>
      <c r="U101" s="626">
        <v>0</v>
      </c>
      <c r="V101" s="587">
        <v>12</v>
      </c>
      <c r="W101" s="577">
        <v>302.08</v>
      </c>
      <c r="X101" s="587">
        <v>12</v>
      </c>
      <c r="Y101" s="776">
        <f t="shared" si="10"/>
        <v>3624.96</v>
      </c>
      <c r="Z101" s="776">
        <f t="shared" si="11"/>
        <v>3624.96</v>
      </c>
      <c r="AA101" s="576" t="s">
        <v>453</v>
      </c>
    </row>
    <row r="102" spans="1:27" ht="15.75" customHeight="1" x14ac:dyDescent="0.2">
      <c r="A102" s="436" t="s">
        <v>374</v>
      </c>
      <c r="B102" s="438" t="s">
        <v>751</v>
      </c>
      <c r="C102" s="801" t="s">
        <v>357</v>
      </c>
      <c r="D102" s="614" t="s">
        <v>744</v>
      </c>
      <c r="E102" s="616" t="s">
        <v>451</v>
      </c>
      <c r="F102" s="614" t="s">
        <v>708</v>
      </c>
      <c r="G102" s="622"/>
      <c r="H102" s="617"/>
      <c r="I102" s="614" t="s">
        <v>74</v>
      </c>
      <c r="J102" s="617" t="s">
        <v>73</v>
      </c>
      <c r="K102" s="614" t="s">
        <v>74</v>
      </c>
      <c r="L102" s="729" t="s">
        <v>733</v>
      </c>
      <c r="M102" s="578">
        <v>45933</v>
      </c>
      <c r="N102" s="579">
        <v>45961</v>
      </c>
      <c r="O102" s="614"/>
      <c r="P102" s="624"/>
      <c r="Q102" s="620">
        <v>0</v>
      </c>
      <c r="R102" s="620">
        <v>0</v>
      </c>
      <c r="S102" s="625">
        <v>0</v>
      </c>
      <c r="T102" s="614">
        <v>0</v>
      </c>
      <c r="U102" s="626">
        <v>0</v>
      </c>
      <c r="V102" s="587">
        <v>8</v>
      </c>
      <c r="W102" s="577">
        <v>302.08</v>
      </c>
      <c r="X102" s="587">
        <v>8</v>
      </c>
      <c r="Y102" s="776">
        <f t="shared" si="10"/>
        <v>2416.64</v>
      </c>
      <c r="Z102" s="776">
        <f t="shared" si="11"/>
        <v>2416.64</v>
      </c>
      <c r="AA102" s="576" t="s">
        <v>453</v>
      </c>
    </row>
    <row r="103" spans="1:27" ht="15.75" customHeight="1" x14ac:dyDescent="0.2">
      <c r="A103" s="436" t="s">
        <v>374</v>
      </c>
      <c r="B103" s="438" t="s">
        <v>751</v>
      </c>
      <c r="C103" s="801" t="s">
        <v>163</v>
      </c>
      <c r="D103" s="614" t="s">
        <v>735</v>
      </c>
      <c r="E103" s="616" t="s">
        <v>451</v>
      </c>
      <c r="F103" s="614" t="s">
        <v>708</v>
      </c>
      <c r="G103" s="622"/>
      <c r="H103" s="617"/>
      <c r="I103" s="614" t="s">
        <v>74</v>
      </c>
      <c r="J103" s="617" t="s">
        <v>73</v>
      </c>
      <c r="K103" s="614" t="s">
        <v>74</v>
      </c>
      <c r="L103" s="729" t="s">
        <v>733</v>
      </c>
      <c r="M103" s="578">
        <v>45938</v>
      </c>
      <c r="N103" s="579">
        <v>45961</v>
      </c>
      <c r="O103" s="614"/>
      <c r="P103" s="624"/>
      <c r="Q103" s="620">
        <v>0</v>
      </c>
      <c r="R103" s="620">
        <v>0</v>
      </c>
      <c r="S103" s="634">
        <v>0</v>
      </c>
      <c r="T103" s="614">
        <v>0</v>
      </c>
      <c r="U103" s="626">
        <v>0</v>
      </c>
      <c r="V103" s="587">
        <v>12</v>
      </c>
      <c r="W103" s="577">
        <v>302.08</v>
      </c>
      <c r="X103" s="587">
        <v>12</v>
      </c>
      <c r="Y103" s="776">
        <f t="shared" si="10"/>
        <v>3624.96</v>
      </c>
      <c r="Z103" s="776">
        <f t="shared" si="11"/>
        <v>3624.96</v>
      </c>
      <c r="AA103" s="576" t="s">
        <v>453</v>
      </c>
    </row>
    <row r="104" spans="1:27" ht="15.75" customHeight="1" x14ac:dyDescent="0.2">
      <c r="A104" s="436" t="s">
        <v>374</v>
      </c>
      <c r="B104" s="438" t="s">
        <v>751</v>
      </c>
      <c r="C104" s="801" t="s">
        <v>165</v>
      </c>
      <c r="D104" s="614" t="s">
        <v>736</v>
      </c>
      <c r="E104" s="616" t="s">
        <v>451</v>
      </c>
      <c r="F104" s="614" t="s">
        <v>708</v>
      </c>
      <c r="G104" s="622"/>
      <c r="H104" s="617"/>
      <c r="I104" s="614" t="s">
        <v>74</v>
      </c>
      <c r="J104" s="617" t="s">
        <v>73</v>
      </c>
      <c r="K104" s="614" t="s">
        <v>74</v>
      </c>
      <c r="L104" s="729" t="s">
        <v>733</v>
      </c>
      <c r="M104" s="578">
        <v>45931</v>
      </c>
      <c r="N104" s="579">
        <v>45960</v>
      </c>
      <c r="O104" s="614"/>
      <c r="P104" s="624"/>
      <c r="Q104" s="620">
        <v>0</v>
      </c>
      <c r="R104" s="620">
        <v>0</v>
      </c>
      <c r="S104" s="634">
        <v>0</v>
      </c>
      <c r="T104" s="614">
        <v>0</v>
      </c>
      <c r="U104" s="626">
        <v>0</v>
      </c>
      <c r="V104" s="587">
        <v>9</v>
      </c>
      <c r="W104" s="577">
        <v>302.08</v>
      </c>
      <c r="X104" s="587">
        <v>9</v>
      </c>
      <c r="Y104" s="776">
        <f t="shared" si="10"/>
        <v>2718.72</v>
      </c>
      <c r="Z104" s="776">
        <f t="shared" si="11"/>
        <v>2718.72</v>
      </c>
      <c r="AA104" s="576" t="s">
        <v>453</v>
      </c>
    </row>
    <row r="105" spans="1:27" ht="15.75" customHeight="1" x14ac:dyDescent="0.2">
      <c r="A105" s="436" t="s">
        <v>374</v>
      </c>
      <c r="B105" s="438" t="s">
        <v>751</v>
      </c>
      <c r="C105" s="267" t="s">
        <v>737</v>
      </c>
      <c r="D105" s="270" t="s">
        <v>738</v>
      </c>
      <c r="E105" s="616" t="s">
        <v>451</v>
      </c>
      <c r="F105" s="614" t="s">
        <v>708</v>
      </c>
      <c r="G105" s="622"/>
      <c r="H105" s="617"/>
      <c r="I105" s="614" t="s">
        <v>74</v>
      </c>
      <c r="J105" s="617" t="s">
        <v>73</v>
      </c>
      <c r="K105" s="614" t="s">
        <v>74</v>
      </c>
      <c r="L105" s="729" t="s">
        <v>733</v>
      </c>
      <c r="M105" s="578">
        <v>45938</v>
      </c>
      <c r="N105" s="579">
        <v>45958</v>
      </c>
      <c r="O105" s="614"/>
      <c r="P105" s="624"/>
      <c r="Q105" s="620">
        <v>0</v>
      </c>
      <c r="R105" s="620">
        <v>0</v>
      </c>
      <c r="S105" s="634">
        <v>0</v>
      </c>
      <c r="T105" s="614">
        <v>0</v>
      </c>
      <c r="U105" s="626">
        <v>0</v>
      </c>
      <c r="V105" s="587">
        <v>7</v>
      </c>
      <c r="W105" s="577">
        <v>302.08</v>
      </c>
      <c r="X105" s="587">
        <v>7</v>
      </c>
      <c r="Y105" s="776">
        <f t="shared" si="10"/>
        <v>2114.56</v>
      </c>
      <c r="Z105" s="776">
        <f t="shared" si="11"/>
        <v>2114.56</v>
      </c>
      <c r="AA105" s="576" t="s">
        <v>453</v>
      </c>
    </row>
    <row r="106" spans="1:27" ht="15.75" customHeight="1" x14ac:dyDescent="0.2">
      <c r="A106" s="436" t="s">
        <v>374</v>
      </c>
      <c r="B106" s="438" t="s">
        <v>751</v>
      </c>
      <c r="C106" s="267" t="s">
        <v>1218</v>
      </c>
      <c r="D106" s="269" t="s">
        <v>1219</v>
      </c>
      <c r="E106" s="616" t="s">
        <v>451</v>
      </c>
      <c r="F106" s="614" t="s">
        <v>708</v>
      </c>
      <c r="G106" s="622"/>
      <c r="H106" s="617"/>
      <c r="I106" s="614" t="s">
        <v>74</v>
      </c>
      <c r="J106" s="617" t="s">
        <v>73</v>
      </c>
      <c r="K106" s="614" t="s">
        <v>74</v>
      </c>
      <c r="L106" s="729" t="s">
        <v>733</v>
      </c>
      <c r="M106" s="623">
        <v>45931</v>
      </c>
      <c r="N106" s="623">
        <v>45960</v>
      </c>
      <c r="O106" s="614"/>
      <c r="P106" s="624"/>
      <c r="Q106" s="620">
        <v>0</v>
      </c>
      <c r="R106" s="620">
        <v>0</v>
      </c>
      <c r="S106" s="634">
        <v>0</v>
      </c>
      <c r="T106" s="587">
        <v>0</v>
      </c>
      <c r="U106" s="588">
        <v>0</v>
      </c>
      <c r="V106" s="587">
        <v>9</v>
      </c>
      <c r="W106" s="577">
        <v>302.08</v>
      </c>
      <c r="X106" s="587">
        <v>9</v>
      </c>
      <c r="Y106" s="776">
        <f t="shared" si="10"/>
        <v>2718.72</v>
      </c>
      <c r="Z106" s="776">
        <f t="shared" si="11"/>
        <v>2718.72</v>
      </c>
      <c r="AA106" s="576" t="s">
        <v>453</v>
      </c>
    </row>
    <row r="107" spans="1:27" ht="15.75" customHeight="1" x14ac:dyDescent="0.2">
      <c r="A107" s="436" t="s">
        <v>374</v>
      </c>
      <c r="B107" s="438" t="s">
        <v>751</v>
      </c>
      <c r="C107" s="801" t="s">
        <v>164</v>
      </c>
      <c r="D107" s="614" t="s">
        <v>739</v>
      </c>
      <c r="E107" s="616" t="s">
        <v>451</v>
      </c>
      <c r="F107" s="614" t="s">
        <v>708</v>
      </c>
      <c r="G107" s="622"/>
      <c r="H107" s="617"/>
      <c r="I107" s="614" t="s">
        <v>74</v>
      </c>
      <c r="J107" s="617" t="s">
        <v>73</v>
      </c>
      <c r="K107" s="614" t="s">
        <v>74</v>
      </c>
      <c r="L107" s="729" t="s">
        <v>733</v>
      </c>
      <c r="M107" s="578">
        <v>45936</v>
      </c>
      <c r="N107" s="579">
        <v>45956</v>
      </c>
      <c r="O107" s="614"/>
      <c r="P107" s="624"/>
      <c r="Q107" s="620">
        <v>0</v>
      </c>
      <c r="R107" s="620">
        <v>0</v>
      </c>
      <c r="S107" s="625">
        <v>0</v>
      </c>
      <c r="T107" s="614">
        <v>0</v>
      </c>
      <c r="U107" s="626">
        <v>0</v>
      </c>
      <c r="V107" s="587">
        <v>7</v>
      </c>
      <c r="W107" s="577">
        <v>302.08</v>
      </c>
      <c r="X107" s="587">
        <v>7</v>
      </c>
      <c r="Y107" s="776">
        <f t="shared" si="10"/>
        <v>2114.56</v>
      </c>
      <c r="Z107" s="776">
        <f t="shared" si="11"/>
        <v>2114.56</v>
      </c>
      <c r="AA107" s="576" t="s">
        <v>453</v>
      </c>
    </row>
    <row r="108" spans="1:27" ht="15.75" customHeight="1" x14ac:dyDescent="0.2">
      <c r="A108" s="436" t="s">
        <v>374</v>
      </c>
      <c r="B108" s="438" t="s">
        <v>751</v>
      </c>
      <c r="C108" s="801" t="s">
        <v>172</v>
      </c>
      <c r="D108" s="270" t="s">
        <v>743</v>
      </c>
      <c r="E108" s="616" t="s">
        <v>451</v>
      </c>
      <c r="F108" s="614" t="s">
        <v>708</v>
      </c>
      <c r="G108" s="622"/>
      <c r="H108" s="617"/>
      <c r="I108" s="614" t="s">
        <v>74</v>
      </c>
      <c r="J108" s="617" t="s">
        <v>73</v>
      </c>
      <c r="K108" s="614" t="s">
        <v>74</v>
      </c>
      <c r="L108" s="729" t="s">
        <v>733</v>
      </c>
      <c r="M108" s="578">
        <v>45933</v>
      </c>
      <c r="N108" s="579">
        <v>45961</v>
      </c>
      <c r="O108" s="614"/>
      <c r="P108" s="624"/>
      <c r="Q108" s="620">
        <v>0</v>
      </c>
      <c r="R108" s="620">
        <v>0</v>
      </c>
      <c r="S108" s="625">
        <v>0</v>
      </c>
      <c r="T108" s="614">
        <v>0</v>
      </c>
      <c r="U108" s="626">
        <v>0</v>
      </c>
      <c r="V108" s="587">
        <v>8</v>
      </c>
      <c r="W108" s="577">
        <v>302.08</v>
      </c>
      <c r="X108" s="587">
        <v>8</v>
      </c>
      <c r="Y108" s="776">
        <f t="shared" si="10"/>
        <v>2416.64</v>
      </c>
      <c r="Z108" s="776">
        <f t="shared" si="11"/>
        <v>2416.64</v>
      </c>
      <c r="AA108" s="576" t="s">
        <v>453</v>
      </c>
    </row>
    <row r="109" spans="1:27" ht="15.75" customHeight="1" x14ac:dyDescent="0.2">
      <c r="A109" s="436" t="s">
        <v>374</v>
      </c>
      <c r="B109" s="438" t="s">
        <v>751</v>
      </c>
      <c r="C109" s="801" t="s">
        <v>169</v>
      </c>
      <c r="D109" s="614" t="s">
        <v>749</v>
      </c>
      <c r="E109" s="616" t="s">
        <v>451</v>
      </c>
      <c r="F109" s="614" t="s">
        <v>708</v>
      </c>
      <c r="G109" s="622"/>
      <c r="H109" s="617"/>
      <c r="I109" s="614" t="s">
        <v>74</v>
      </c>
      <c r="J109" s="617" t="s">
        <v>73</v>
      </c>
      <c r="K109" s="614" t="s">
        <v>74</v>
      </c>
      <c r="L109" s="729" t="s">
        <v>733</v>
      </c>
      <c r="M109" s="578">
        <v>45931</v>
      </c>
      <c r="N109" s="579">
        <v>45960</v>
      </c>
      <c r="O109" s="614"/>
      <c r="P109" s="624"/>
      <c r="Q109" s="620">
        <v>0</v>
      </c>
      <c r="R109" s="620">
        <v>0</v>
      </c>
      <c r="S109" s="625">
        <v>0</v>
      </c>
      <c r="T109" s="614">
        <v>0</v>
      </c>
      <c r="U109" s="626">
        <v>0</v>
      </c>
      <c r="V109" s="587">
        <v>9</v>
      </c>
      <c r="W109" s="577">
        <v>302.08</v>
      </c>
      <c r="X109" s="587">
        <v>9</v>
      </c>
      <c r="Y109" s="776">
        <f t="shared" si="10"/>
        <v>2718.72</v>
      </c>
      <c r="Z109" s="776">
        <f t="shared" si="11"/>
        <v>2718.72</v>
      </c>
      <c r="AA109" s="576" t="s">
        <v>453</v>
      </c>
    </row>
    <row r="110" spans="1:27" ht="15.75" customHeight="1" x14ac:dyDescent="0.2">
      <c r="A110" s="436" t="s">
        <v>374</v>
      </c>
      <c r="B110" s="438" t="s">
        <v>751</v>
      </c>
      <c r="C110" s="801" t="s">
        <v>166</v>
      </c>
      <c r="D110" s="614" t="s">
        <v>750</v>
      </c>
      <c r="E110" s="616" t="s">
        <v>451</v>
      </c>
      <c r="F110" s="614" t="s">
        <v>708</v>
      </c>
      <c r="G110" s="622"/>
      <c r="H110" s="617"/>
      <c r="I110" s="614" t="s">
        <v>74</v>
      </c>
      <c r="J110" s="617" t="s">
        <v>73</v>
      </c>
      <c r="K110" s="614" t="s">
        <v>74</v>
      </c>
      <c r="L110" s="729" t="s">
        <v>733</v>
      </c>
      <c r="M110" s="578">
        <v>45936</v>
      </c>
      <c r="N110" s="579">
        <v>45956</v>
      </c>
      <c r="O110" s="614"/>
      <c r="P110" s="624"/>
      <c r="Q110" s="620">
        <v>0</v>
      </c>
      <c r="R110" s="620">
        <v>0</v>
      </c>
      <c r="S110" s="625">
        <v>0</v>
      </c>
      <c r="T110" s="614">
        <v>0</v>
      </c>
      <c r="U110" s="626">
        <v>0</v>
      </c>
      <c r="V110" s="587">
        <v>7</v>
      </c>
      <c r="W110" s="577">
        <v>302.08</v>
      </c>
      <c r="X110" s="587">
        <v>7</v>
      </c>
      <c r="Y110" s="776">
        <f t="shared" si="10"/>
        <v>2114.56</v>
      </c>
      <c r="Z110" s="776">
        <f t="shared" si="11"/>
        <v>2114.56</v>
      </c>
      <c r="AA110" s="576" t="s">
        <v>453</v>
      </c>
    </row>
    <row r="111" spans="1:27" ht="15.75" customHeight="1" thickBot="1" x14ac:dyDescent="0.25">
      <c r="A111" s="436" t="s">
        <v>374</v>
      </c>
      <c r="B111" s="438" t="s">
        <v>751</v>
      </c>
      <c r="C111" s="267" t="s">
        <v>777</v>
      </c>
      <c r="D111" s="269" t="s">
        <v>778</v>
      </c>
      <c r="E111" s="616" t="s">
        <v>451</v>
      </c>
      <c r="F111" s="614" t="s">
        <v>708</v>
      </c>
      <c r="G111" s="622"/>
      <c r="H111" s="617"/>
      <c r="I111" s="614" t="s">
        <v>74</v>
      </c>
      <c r="J111" s="617" t="s">
        <v>73</v>
      </c>
      <c r="K111" s="614" t="s">
        <v>74</v>
      </c>
      <c r="L111" s="729" t="s">
        <v>733</v>
      </c>
      <c r="M111" s="578">
        <v>45938</v>
      </c>
      <c r="N111" s="579">
        <v>45958</v>
      </c>
      <c r="O111" s="614"/>
      <c r="P111" s="624"/>
      <c r="Q111" s="620">
        <v>0</v>
      </c>
      <c r="R111" s="620">
        <v>0</v>
      </c>
      <c r="S111" s="625">
        <v>0</v>
      </c>
      <c r="T111" s="614">
        <v>0</v>
      </c>
      <c r="U111" s="626">
        <v>0</v>
      </c>
      <c r="V111" s="587">
        <v>7</v>
      </c>
      <c r="W111" s="577">
        <v>302.08</v>
      </c>
      <c r="X111" s="587">
        <v>7</v>
      </c>
      <c r="Y111" s="776">
        <f t="shared" si="10"/>
        <v>2114.56</v>
      </c>
      <c r="Z111" s="776">
        <f t="shared" si="11"/>
        <v>2114.56</v>
      </c>
      <c r="AA111" s="576" t="s">
        <v>453</v>
      </c>
    </row>
    <row r="112" spans="1:27" ht="15.75" customHeight="1" x14ac:dyDescent="0.2">
      <c r="A112" s="436" t="s">
        <v>374</v>
      </c>
      <c r="B112" s="226" t="s">
        <v>133</v>
      </c>
      <c r="C112" s="806" t="s">
        <v>98</v>
      </c>
      <c r="D112" s="226" t="s">
        <v>99</v>
      </c>
      <c r="E112" s="226" t="s">
        <v>100</v>
      </c>
      <c r="F112" s="226" t="s">
        <v>1308</v>
      </c>
      <c r="G112" s="257"/>
      <c r="H112" s="226"/>
      <c r="I112" s="807" t="s">
        <v>74</v>
      </c>
      <c r="J112" s="808" t="s">
        <v>76</v>
      </c>
      <c r="K112" s="808" t="s">
        <v>74</v>
      </c>
      <c r="L112" s="809" t="s">
        <v>1309</v>
      </c>
      <c r="M112" s="810" t="s">
        <v>1310</v>
      </c>
      <c r="N112" s="810" t="s">
        <v>1310</v>
      </c>
      <c r="O112" s="811"/>
      <c r="P112" s="812"/>
      <c r="Q112" s="812">
        <v>0</v>
      </c>
      <c r="R112" s="812">
        <v>0</v>
      </c>
      <c r="S112" s="812">
        <f t="shared" ref="S112:S130" si="13">Q112+R112</f>
        <v>0</v>
      </c>
      <c r="T112" s="226">
        <v>0</v>
      </c>
      <c r="U112" s="812">
        <v>604.16999999999996</v>
      </c>
      <c r="V112" s="226">
        <v>4</v>
      </c>
      <c r="W112" s="812">
        <v>302.08</v>
      </c>
      <c r="X112" s="226">
        <v>4</v>
      </c>
      <c r="Y112" s="812">
        <v>1208.32</v>
      </c>
      <c r="Z112" s="812">
        <v>1208.32</v>
      </c>
      <c r="AA112" s="813"/>
    </row>
    <row r="113" spans="1:27" ht="15.75" customHeight="1" x14ac:dyDescent="0.2">
      <c r="A113" s="436" t="s">
        <v>374</v>
      </c>
      <c r="B113" s="226" t="s">
        <v>133</v>
      </c>
      <c r="C113" s="414" t="s">
        <v>122</v>
      </c>
      <c r="D113" s="39" t="s">
        <v>123</v>
      </c>
      <c r="E113" s="15" t="s">
        <v>103</v>
      </c>
      <c r="F113" s="39" t="s">
        <v>1311</v>
      </c>
      <c r="G113" s="44"/>
      <c r="H113" s="43"/>
      <c r="I113" s="43" t="s">
        <v>74</v>
      </c>
      <c r="J113" s="40" t="s">
        <v>76</v>
      </c>
      <c r="K113" s="43" t="s">
        <v>74</v>
      </c>
      <c r="L113" s="41" t="s">
        <v>1312</v>
      </c>
      <c r="M113" s="52" t="s">
        <v>1313</v>
      </c>
      <c r="N113" s="52" t="s">
        <v>1313</v>
      </c>
      <c r="O113" s="47"/>
      <c r="P113" s="48"/>
      <c r="Q113" s="48">
        <v>0</v>
      </c>
      <c r="R113" s="48">
        <v>0</v>
      </c>
      <c r="S113" s="53">
        <f t="shared" si="13"/>
        <v>0</v>
      </c>
      <c r="T113" s="43">
        <v>0</v>
      </c>
      <c r="U113" s="48">
        <v>0</v>
      </c>
      <c r="V113" s="43">
        <v>4</v>
      </c>
      <c r="W113" s="48">
        <v>302.08</v>
      </c>
      <c r="X113" s="43">
        <v>4</v>
      </c>
      <c r="Y113" s="53">
        <f t="shared" ref="Y113" si="14">(T113*U113)+(V113*W113)</f>
        <v>1208.32</v>
      </c>
      <c r="Z113" s="53">
        <f t="shared" ref="Z113:Z114" si="15">S113+Y113</f>
        <v>1208.32</v>
      </c>
      <c r="AA113" s="70"/>
    </row>
    <row r="114" spans="1:27" ht="15.75" customHeight="1" thickBot="1" x14ac:dyDescent="0.25">
      <c r="A114" s="436" t="s">
        <v>374</v>
      </c>
      <c r="B114" s="226" t="s">
        <v>133</v>
      </c>
      <c r="C114" s="814" t="s">
        <v>104</v>
      </c>
      <c r="D114" s="15" t="s">
        <v>105</v>
      </c>
      <c r="E114" s="15" t="s">
        <v>106</v>
      </c>
      <c r="F114" s="15" t="s">
        <v>107</v>
      </c>
      <c r="G114" s="19"/>
      <c r="H114" s="15"/>
      <c r="I114" s="15" t="s">
        <v>74</v>
      </c>
      <c r="J114" s="16" t="s">
        <v>76</v>
      </c>
      <c r="K114" s="15" t="s">
        <v>74</v>
      </c>
      <c r="L114" s="76" t="s">
        <v>1314</v>
      </c>
      <c r="M114" s="20" t="s">
        <v>1315</v>
      </c>
      <c r="N114" s="20" t="s">
        <v>1315</v>
      </c>
      <c r="O114" s="20"/>
      <c r="P114" s="42"/>
      <c r="Q114" s="42">
        <v>0</v>
      </c>
      <c r="R114" s="42">
        <v>0</v>
      </c>
      <c r="S114" s="49">
        <f t="shared" si="13"/>
        <v>0</v>
      </c>
      <c r="T114" s="15">
        <v>0</v>
      </c>
      <c r="U114" s="42">
        <v>0</v>
      </c>
      <c r="V114" s="15">
        <v>10</v>
      </c>
      <c r="W114" s="48">
        <v>55</v>
      </c>
      <c r="X114" s="15">
        <v>10</v>
      </c>
      <c r="Y114" s="49">
        <v>550</v>
      </c>
      <c r="Z114" s="49">
        <f t="shared" si="15"/>
        <v>550</v>
      </c>
      <c r="AA114" s="77"/>
    </row>
    <row r="115" spans="1:27" ht="15.75" customHeight="1" thickBot="1" x14ac:dyDescent="0.25">
      <c r="A115" s="436" t="s">
        <v>374</v>
      </c>
      <c r="B115" s="226" t="s">
        <v>133</v>
      </c>
      <c r="C115" s="419" t="s">
        <v>964</v>
      </c>
      <c r="D115" s="39" t="s">
        <v>125</v>
      </c>
      <c r="E115" s="417" t="s">
        <v>110</v>
      </c>
      <c r="F115" s="369" t="s">
        <v>1316</v>
      </c>
      <c r="G115" s="815"/>
      <c r="H115" s="79"/>
      <c r="I115" s="816" t="s">
        <v>74</v>
      </c>
      <c r="J115" s="817" t="s">
        <v>121</v>
      </c>
      <c r="K115" s="818" t="s">
        <v>74</v>
      </c>
      <c r="L115" s="819" t="s">
        <v>1317</v>
      </c>
      <c r="M115" s="34" t="s">
        <v>1318</v>
      </c>
      <c r="N115" s="34" t="s">
        <v>1318</v>
      </c>
      <c r="O115" s="82"/>
      <c r="P115" s="83"/>
      <c r="Q115" s="83">
        <v>0</v>
      </c>
      <c r="R115" s="83">
        <v>0</v>
      </c>
      <c r="S115" s="84">
        <f t="shared" si="13"/>
        <v>0</v>
      </c>
      <c r="T115" s="79">
        <v>0</v>
      </c>
      <c r="U115" s="83">
        <v>604.16999999999996</v>
      </c>
      <c r="V115" s="79">
        <v>5</v>
      </c>
      <c r="W115" s="83">
        <v>302.08</v>
      </c>
      <c r="X115" s="79">
        <v>5</v>
      </c>
      <c r="Y115" s="84">
        <v>1510.4</v>
      </c>
      <c r="Z115" s="84">
        <f>S115+Y115</f>
        <v>1510.4</v>
      </c>
      <c r="AA115" s="85"/>
    </row>
    <row r="116" spans="1:27" ht="15.75" customHeight="1" x14ac:dyDescent="0.2">
      <c r="A116" s="436" t="s">
        <v>374</v>
      </c>
      <c r="B116" s="226" t="s">
        <v>133</v>
      </c>
      <c r="C116" s="416" t="s">
        <v>232</v>
      </c>
      <c r="D116" s="417" t="s">
        <v>119</v>
      </c>
      <c r="E116" s="417" t="s">
        <v>110</v>
      </c>
      <c r="F116" s="33" t="s">
        <v>120</v>
      </c>
      <c r="G116" s="815"/>
      <c r="H116" s="79"/>
      <c r="I116" s="816" t="s">
        <v>74</v>
      </c>
      <c r="J116" s="817" t="s">
        <v>121</v>
      </c>
      <c r="K116" s="818" t="s">
        <v>74</v>
      </c>
      <c r="L116" s="819" t="s">
        <v>296</v>
      </c>
      <c r="M116" s="34" t="s">
        <v>1319</v>
      </c>
      <c r="N116" s="34" t="s">
        <v>1319</v>
      </c>
      <c r="O116" s="82"/>
      <c r="P116" s="83"/>
      <c r="Q116" s="83">
        <v>0</v>
      </c>
      <c r="R116" s="83">
        <v>0</v>
      </c>
      <c r="S116" s="84">
        <f t="shared" si="13"/>
        <v>0</v>
      </c>
      <c r="T116" s="79">
        <v>0</v>
      </c>
      <c r="U116" s="83">
        <v>604.16999999999996</v>
      </c>
      <c r="V116" s="79">
        <v>5</v>
      </c>
      <c r="W116" s="83">
        <v>302.08</v>
      </c>
      <c r="X116" s="79">
        <v>5</v>
      </c>
      <c r="Y116" s="84">
        <f t="shared" ref="Y116" si="16">(T116*U116)+(V116*W116)</f>
        <v>1510.3999999999999</v>
      </c>
      <c r="Z116" s="84">
        <f t="shared" ref="Z116:Z120" si="17">S116+Y116</f>
        <v>1510.3999999999999</v>
      </c>
      <c r="AA116" s="85"/>
    </row>
    <row r="117" spans="1:27" ht="15.75" customHeight="1" x14ac:dyDescent="0.2">
      <c r="A117" s="436" t="s">
        <v>374</v>
      </c>
      <c r="B117" s="226" t="s">
        <v>133</v>
      </c>
      <c r="C117" s="414" t="s">
        <v>235</v>
      </c>
      <c r="D117" s="39" t="s">
        <v>236</v>
      </c>
      <c r="E117" s="39" t="s">
        <v>110</v>
      </c>
      <c r="F117" s="39" t="s">
        <v>1320</v>
      </c>
      <c r="G117" s="44"/>
      <c r="H117" s="43"/>
      <c r="I117" s="43" t="s">
        <v>74</v>
      </c>
      <c r="J117" s="40" t="s">
        <v>121</v>
      </c>
      <c r="K117" s="43" t="s">
        <v>74</v>
      </c>
      <c r="L117" s="41" t="s">
        <v>1321</v>
      </c>
      <c r="M117" s="52" t="s">
        <v>1322</v>
      </c>
      <c r="N117" s="52" t="s">
        <v>1322</v>
      </c>
      <c r="O117" s="47"/>
      <c r="P117" s="48"/>
      <c r="Q117" s="48">
        <v>0</v>
      </c>
      <c r="R117" s="48">
        <v>0</v>
      </c>
      <c r="S117" s="53">
        <f t="shared" si="13"/>
        <v>0</v>
      </c>
      <c r="T117" s="43">
        <v>0</v>
      </c>
      <c r="U117" s="48">
        <v>527.75</v>
      </c>
      <c r="V117" s="43">
        <v>4</v>
      </c>
      <c r="W117" s="48">
        <v>302.08</v>
      </c>
      <c r="X117" s="43">
        <v>4</v>
      </c>
      <c r="Y117" s="84">
        <f>(T117*U117)+(V117*W117)</f>
        <v>1208.32</v>
      </c>
      <c r="Z117" s="53">
        <f t="shared" si="17"/>
        <v>1208.32</v>
      </c>
      <c r="AA117" s="70"/>
    </row>
    <row r="118" spans="1:27" ht="15.75" customHeight="1" thickBot="1" x14ac:dyDescent="0.25">
      <c r="A118" s="436" t="s">
        <v>374</v>
      </c>
      <c r="B118" s="226" t="s">
        <v>133</v>
      </c>
      <c r="C118" s="814" t="s">
        <v>101</v>
      </c>
      <c r="D118" s="15" t="s">
        <v>102</v>
      </c>
      <c r="E118" s="15" t="s">
        <v>1323</v>
      </c>
      <c r="F118" s="15" t="s">
        <v>1324</v>
      </c>
      <c r="G118" s="19"/>
      <c r="H118" s="15"/>
      <c r="I118" s="15" t="s">
        <v>74</v>
      </c>
      <c r="J118" s="16" t="s">
        <v>121</v>
      </c>
      <c r="K118" s="15" t="s">
        <v>74</v>
      </c>
      <c r="L118" s="76" t="s">
        <v>1325</v>
      </c>
      <c r="M118" s="20" t="s">
        <v>1326</v>
      </c>
      <c r="N118" s="20" t="s">
        <v>1326</v>
      </c>
      <c r="O118" s="20"/>
      <c r="P118" s="42"/>
      <c r="Q118" s="42">
        <v>0</v>
      </c>
      <c r="R118" s="42">
        <v>0</v>
      </c>
      <c r="S118" s="49">
        <f t="shared" si="13"/>
        <v>0</v>
      </c>
      <c r="T118" s="15">
        <v>0</v>
      </c>
      <c r="U118" s="42">
        <v>0</v>
      </c>
      <c r="V118" s="15">
        <v>5</v>
      </c>
      <c r="W118" s="42">
        <v>302.08</v>
      </c>
      <c r="X118" s="15">
        <v>5</v>
      </c>
      <c r="Y118" s="49">
        <v>1510.4</v>
      </c>
      <c r="Z118" s="49">
        <f t="shared" si="17"/>
        <v>1510.4</v>
      </c>
      <c r="AA118" s="77"/>
    </row>
    <row r="119" spans="1:27" ht="15.75" customHeight="1" x14ac:dyDescent="0.2">
      <c r="A119" s="436" t="s">
        <v>374</v>
      </c>
      <c r="B119" s="226" t="s">
        <v>133</v>
      </c>
      <c r="C119" s="806" t="s">
        <v>843</v>
      </c>
      <c r="D119" s="226" t="s">
        <v>844</v>
      </c>
      <c r="E119" s="226" t="s">
        <v>1327</v>
      </c>
      <c r="F119" s="226" t="s">
        <v>1328</v>
      </c>
      <c r="G119" s="257"/>
      <c r="H119" s="226"/>
      <c r="I119" s="807" t="s">
        <v>74</v>
      </c>
      <c r="J119" s="808" t="s">
        <v>276</v>
      </c>
      <c r="K119" s="808" t="s">
        <v>74</v>
      </c>
      <c r="L119" s="809" t="s">
        <v>1160</v>
      </c>
      <c r="M119" s="810" t="s">
        <v>1329</v>
      </c>
      <c r="N119" s="810" t="s">
        <v>1329</v>
      </c>
      <c r="O119" s="811"/>
      <c r="P119" s="812"/>
      <c r="Q119" s="812">
        <v>0</v>
      </c>
      <c r="R119" s="812">
        <v>0</v>
      </c>
      <c r="S119" s="812">
        <f t="shared" si="13"/>
        <v>0</v>
      </c>
      <c r="T119" s="226">
        <v>0</v>
      </c>
      <c r="U119" s="812">
        <v>0</v>
      </c>
      <c r="V119" s="226">
        <v>2</v>
      </c>
      <c r="W119" s="812">
        <v>302.08</v>
      </c>
      <c r="X119" s="226">
        <v>2</v>
      </c>
      <c r="Y119" s="812">
        <f t="shared" ref="Y119:Y120" si="18">(T119*U119)+(V119*W119)</f>
        <v>604.16</v>
      </c>
      <c r="Z119" s="812">
        <f t="shared" si="17"/>
        <v>604.16</v>
      </c>
      <c r="AA119" s="813"/>
    </row>
    <row r="120" spans="1:27" ht="15.75" customHeight="1" x14ac:dyDescent="0.2">
      <c r="A120" s="436" t="s">
        <v>374</v>
      </c>
      <c r="B120" s="226" t="s">
        <v>133</v>
      </c>
      <c r="C120" s="814" t="s">
        <v>108</v>
      </c>
      <c r="D120" s="15" t="s">
        <v>109</v>
      </c>
      <c r="E120" s="15" t="s">
        <v>110</v>
      </c>
      <c r="F120" s="15" t="s">
        <v>111</v>
      </c>
      <c r="G120" s="19"/>
      <c r="H120" s="15"/>
      <c r="I120" s="15" t="s">
        <v>74</v>
      </c>
      <c r="J120" s="16" t="s">
        <v>76</v>
      </c>
      <c r="K120" s="15" t="s">
        <v>74</v>
      </c>
      <c r="L120" s="76" t="s">
        <v>1330</v>
      </c>
      <c r="M120" s="20" t="s">
        <v>1331</v>
      </c>
      <c r="N120" s="20" t="s">
        <v>1331</v>
      </c>
      <c r="O120" s="20"/>
      <c r="P120" s="42"/>
      <c r="Q120" s="42">
        <v>0</v>
      </c>
      <c r="R120" s="42">
        <v>0</v>
      </c>
      <c r="S120" s="49">
        <f t="shared" si="13"/>
        <v>0</v>
      </c>
      <c r="T120" s="15">
        <v>0</v>
      </c>
      <c r="U120" s="42">
        <v>0</v>
      </c>
      <c r="V120" s="15">
        <v>6</v>
      </c>
      <c r="W120" s="48">
        <v>302.08</v>
      </c>
      <c r="X120" s="15">
        <v>6</v>
      </c>
      <c r="Y120" s="49">
        <f t="shared" si="18"/>
        <v>1812.48</v>
      </c>
      <c r="Z120" s="49">
        <f t="shared" si="17"/>
        <v>1812.48</v>
      </c>
      <c r="AA120" s="77"/>
    </row>
    <row r="121" spans="1:27" ht="15.75" customHeight="1" x14ac:dyDescent="0.2">
      <c r="A121" s="436" t="s">
        <v>374</v>
      </c>
      <c r="B121" s="226" t="s">
        <v>133</v>
      </c>
      <c r="C121" s="814" t="s">
        <v>116</v>
      </c>
      <c r="D121" s="15" t="s">
        <v>117</v>
      </c>
      <c r="E121" s="15" t="s">
        <v>1167</v>
      </c>
      <c r="F121" s="15" t="s">
        <v>111</v>
      </c>
      <c r="G121" s="19"/>
      <c r="H121" s="15"/>
      <c r="I121" s="15" t="s">
        <v>74</v>
      </c>
      <c r="J121" s="16" t="s">
        <v>76</v>
      </c>
      <c r="K121" s="15" t="s">
        <v>74</v>
      </c>
      <c r="L121" s="76" t="s">
        <v>1332</v>
      </c>
      <c r="M121" s="20" t="s">
        <v>1333</v>
      </c>
      <c r="N121" s="20" t="s">
        <v>1333</v>
      </c>
      <c r="O121" s="20"/>
      <c r="P121" s="42"/>
      <c r="Q121" s="42">
        <v>0</v>
      </c>
      <c r="R121" s="42">
        <v>0</v>
      </c>
      <c r="S121" s="49">
        <f t="shared" si="13"/>
        <v>0</v>
      </c>
      <c r="T121" s="15">
        <v>0</v>
      </c>
      <c r="U121" s="42">
        <v>0</v>
      </c>
      <c r="V121" s="15">
        <v>2</v>
      </c>
      <c r="W121" s="83">
        <v>302.08</v>
      </c>
      <c r="X121" s="15">
        <v>2</v>
      </c>
      <c r="Y121" s="49">
        <f>(T121*U121)+(V121*W121)</f>
        <v>604.16</v>
      </c>
      <c r="Z121" s="49">
        <f>S121+Y121</f>
        <v>604.16</v>
      </c>
      <c r="AA121" s="77"/>
    </row>
    <row r="122" spans="1:27" ht="28.5" x14ac:dyDescent="0.2">
      <c r="A122" s="436" t="s">
        <v>374</v>
      </c>
      <c r="B122" s="226" t="s">
        <v>133</v>
      </c>
      <c r="C122" s="814" t="s">
        <v>178</v>
      </c>
      <c r="D122" s="15" t="s">
        <v>179</v>
      </c>
      <c r="E122" s="15" t="s">
        <v>1167</v>
      </c>
      <c r="F122" s="15" t="s">
        <v>111</v>
      </c>
      <c r="G122" s="19"/>
      <c r="H122" s="15"/>
      <c r="I122" s="15" t="s">
        <v>74</v>
      </c>
      <c r="J122" s="16" t="s">
        <v>76</v>
      </c>
      <c r="K122" s="15" t="s">
        <v>74</v>
      </c>
      <c r="L122" s="76" t="s">
        <v>1334</v>
      </c>
      <c r="M122" s="20" t="s">
        <v>1335</v>
      </c>
      <c r="N122" s="20" t="s">
        <v>1335</v>
      </c>
      <c r="O122" s="20"/>
      <c r="P122" s="42"/>
      <c r="Q122" s="42">
        <v>0</v>
      </c>
      <c r="R122" s="42">
        <v>0</v>
      </c>
      <c r="S122" s="49">
        <f t="shared" si="13"/>
        <v>0</v>
      </c>
      <c r="T122" s="15">
        <v>0</v>
      </c>
      <c r="U122" s="42">
        <v>0</v>
      </c>
      <c r="V122" s="15">
        <v>2</v>
      </c>
      <c r="W122" s="83">
        <v>302.08</v>
      </c>
      <c r="X122" s="15">
        <v>2</v>
      </c>
      <c r="Y122" s="49">
        <f t="shared" ref="Y122:Z130" si="19">(T122*U122)+(V122*W122)</f>
        <v>604.16</v>
      </c>
      <c r="Z122" s="49">
        <f t="shared" ref="Z122:Z127" si="20">S122+Y122</f>
        <v>604.16</v>
      </c>
      <c r="AA122" s="77"/>
    </row>
    <row r="123" spans="1:27" ht="14.25" x14ac:dyDescent="0.2">
      <c r="A123" s="436" t="s">
        <v>374</v>
      </c>
      <c r="B123" s="226" t="s">
        <v>133</v>
      </c>
      <c r="C123" s="814" t="s">
        <v>1336</v>
      </c>
      <c r="D123" s="15" t="s">
        <v>262</v>
      </c>
      <c r="E123" s="15" t="s">
        <v>115</v>
      </c>
      <c r="F123" s="15" t="s">
        <v>1337</v>
      </c>
      <c r="G123" s="19"/>
      <c r="H123" s="15"/>
      <c r="I123" s="15" t="s">
        <v>74</v>
      </c>
      <c r="J123" s="16" t="s">
        <v>76</v>
      </c>
      <c r="K123" s="15" t="s">
        <v>74</v>
      </c>
      <c r="L123" s="76" t="s">
        <v>181</v>
      </c>
      <c r="M123" s="20">
        <v>45946</v>
      </c>
      <c r="N123" s="20">
        <v>45946</v>
      </c>
      <c r="O123" s="20"/>
      <c r="P123" s="42"/>
      <c r="Q123" s="42">
        <v>0</v>
      </c>
      <c r="R123" s="42">
        <v>0</v>
      </c>
      <c r="S123" s="49">
        <f t="shared" si="13"/>
        <v>0</v>
      </c>
      <c r="T123" s="15">
        <v>0</v>
      </c>
      <c r="U123" s="42">
        <v>0</v>
      </c>
      <c r="V123" s="15">
        <v>1</v>
      </c>
      <c r="W123" s="48">
        <v>302.08</v>
      </c>
      <c r="X123" s="15">
        <v>1</v>
      </c>
      <c r="Y123" s="49">
        <f t="shared" si="19"/>
        <v>302.08</v>
      </c>
      <c r="Z123" s="49">
        <f t="shared" si="20"/>
        <v>302.08</v>
      </c>
      <c r="AA123" s="77"/>
    </row>
    <row r="124" spans="1:27" thickBot="1" x14ac:dyDescent="0.25">
      <c r="A124" s="436" t="s">
        <v>374</v>
      </c>
      <c r="B124" s="226" t="s">
        <v>133</v>
      </c>
      <c r="C124" s="820" t="s">
        <v>1338</v>
      </c>
      <c r="D124" s="16" t="s">
        <v>1339</v>
      </c>
      <c r="E124" s="16" t="s">
        <v>115</v>
      </c>
      <c r="F124" s="16" t="s">
        <v>1337</v>
      </c>
      <c r="G124" s="19"/>
      <c r="H124" s="16"/>
      <c r="I124" s="16" t="s">
        <v>74</v>
      </c>
      <c r="J124" s="16" t="s">
        <v>76</v>
      </c>
      <c r="K124" s="16" t="s">
        <v>74</v>
      </c>
      <c r="L124" s="78" t="s">
        <v>181</v>
      </c>
      <c r="M124" s="73">
        <v>45946</v>
      </c>
      <c r="N124" s="73">
        <v>45946</v>
      </c>
      <c r="O124" s="73"/>
      <c r="P124" s="74"/>
      <c r="Q124" s="74">
        <v>0</v>
      </c>
      <c r="R124" s="74">
        <v>0</v>
      </c>
      <c r="S124" s="74">
        <f t="shared" si="13"/>
        <v>0</v>
      </c>
      <c r="T124" s="16">
        <v>0</v>
      </c>
      <c r="U124" s="74">
        <v>0</v>
      </c>
      <c r="V124" s="16">
        <v>1</v>
      </c>
      <c r="W124" s="74">
        <v>302.08</v>
      </c>
      <c r="X124" s="16">
        <v>1</v>
      </c>
      <c r="Y124" s="74">
        <f t="shared" si="19"/>
        <v>302.08</v>
      </c>
      <c r="Z124" s="74">
        <f t="shared" si="20"/>
        <v>302.08</v>
      </c>
      <c r="AA124" s="75"/>
    </row>
    <row r="125" spans="1:27" thickBot="1" x14ac:dyDescent="0.25">
      <c r="A125" s="436" t="s">
        <v>374</v>
      </c>
      <c r="B125" s="226" t="s">
        <v>133</v>
      </c>
      <c r="C125" s="821" t="s">
        <v>800</v>
      </c>
      <c r="D125" s="33" t="s">
        <v>801</v>
      </c>
      <c r="E125" s="33" t="s">
        <v>110</v>
      </c>
      <c r="F125" s="15" t="s">
        <v>1337</v>
      </c>
      <c r="G125" s="815"/>
      <c r="H125" s="79"/>
      <c r="I125" s="816" t="s">
        <v>74</v>
      </c>
      <c r="J125" s="822" t="s">
        <v>76</v>
      </c>
      <c r="K125" s="818" t="s">
        <v>74</v>
      </c>
      <c r="L125" s="80" t="s">
        <v>181</v>
      </c>
      <c r="M125" s="34">
        <v>45946</v>
      </c>
      <c r="N125" s="34">
        <v>45946</v>
      </c>
      <c r="O125" s="82"/>
      <c r="P125" s="83"/>
      <c r="Q125" s="83">
        <v>0</v>
      </c>
      <c r="R125" s="83">
        <v>0</v>
      </c>
      <c r="S125" s="84">
        <f t="shared" si="13"/>
        <v>0</v>
      </c>
      <c r="T125" s="79">
        <v>0</v>
      </c>
      <c r="U125" s="74">
        <v>604.16999999999996</v>
      </c>
      <c r="V125" s="79">
        <v>1</v>
      </c>
      <c r="W125" s="48">
        <v>302.08</v>
      </c>
      <c r="X125" s="79">
        <v>1</v>
      </c>
      <c r="Y125" s="253">
        <f>(T125*U125)+(V125*W125)</f>
        <v>302.08</v>
      </c>
      <c r="Z125" s="84">
        <f t="shared" si="20"/>
        <v>302.08</v>
      </c>
      <c r="AA125" s="85"/>
    </row>
    <row r="126" spans="1:27" thickBot="1" x14ac:dyDescent="0.25">
      <c r="A126" s="436" t="s">
        <v>374</v>
      </c>
      <c r="B126" s="226" t="s">
        <v>133</v>
      </c>
      <c r="C126" s="416" t="s">
        <v>1340</v>
      </c>
      <c r="D126" s="33" t="s">
        <v>1341</v>
      </c>
      <c r="E126" s="33" t="s">
        <v>1342</v>
      </c>
      <c r="F126" s="33" t="s">
        <v>1337</v>
      </c>
      <c r="G126" s="815"/>
      <c r="H126" s="79"/>
      <c r="I126" s="816" t="s">
        <v>74</v>
      </c>
      <c r="J126" s="822" t="s">
        <v>76</v>
      </c>
      <c r="K126" s="818" t="s">
        <v>74</v>
      </c>
      <c r="L126" s="80" t="s">
        <v>181</v>
      </c>
      <c r="M126" s="81">
        <v>45946</v>
      </c>
      <c r="N126" s="81">
        <v>45946</v>
      </c>
      <c r="O126" s="82"/>
      <c r="P126" s="83"/>
      <c r="Q126" s="83">
        <v>0</v>
      </c>
      <c r="R126" s="83">
        <v>0</v>
      </c>
      <c r="S126" s="84">
        <f t="shared" si="13"/>
        <v>0</v>
      </c>
      <c r="T126" s="79">
        <v>0</v>
      </c>
      <c r="U126" s="83">
        <v>0</v>
      </c>
      <c r="V126" s="79">
        <v>1</v>
      </c>
      <c r="W126" s="74">
        <v>302.08</v>
      </c>
      <c r="X126" s="79">
        <v>1</v>
      </c>
      <c r="Y126" s="84">
        <f t="shared" ref="Y126" si="21">(T126*U126)+(V126*W126)</f>
        <v>302.08</v>
      </c>
      <c r="Z126" s="84">
        <f t="shared" si="20"/>
        <v>302.08</v>
      </c>
      <c r="AA126" s="85"/>
    </row>
    <row r="127" spans="1:27" ht="14.25" x14ac:dyDescent="0.2">
      <c r="A127" s="436" t="s">
        <v>374</v>
      </c>
      <c r="B127" s="226" t="s">
        <v>133</v>
      </c>
      <c r="C127" s="416" t="s">
        <v>969</v>
      </c>
      <c r="D127" s="33" t="s">
        <v>183</v>
      </c>
      <c r="E127" s="33" t="s">
        <v>184</v>
      </c>
      <c r="F127" s="33" t="s">
        <v>1343</v>
      </c>
      <c r="G127" s="815"/>
      <c r="H127" s="79"/>
      <c r="I127" s="816" t="s">
        <v>74</v>
      </c>
      <c r="J127" s="822" t="s">
        <v>76</v>
      </c>
      <c r="K127" s="818" t="s">
        <v>74</v>
      </c>
      <c r="L127" s="80" t="s">
        <v>181</v>
      </c>
      <c r="M127" s="81">
        <v>45946</v>
      </c>
      <c r="N127" s="81">
        <v>45946</v>
      </c>
      <c r="O127" s="82"/>
      <c r="P127" s="83"/>
      <c r="Q127" s="83">
        <v>0</v>
      </c>
      <c r="R127" s="83">
        <v>0</v>
      </c>
      <c r="S127" s="84">
        <f t="shared" si="13"/>
        <v>0</v>
      </c>
      <c r="T127" s="79">
        <v>0</v>
      </c>
      <c r="U127" s="83">
        <v>0</v>
      </c>
      <c r="V127" s="79">
        <v>1</v>
      </c>
      <c r="W127" s="74">
        <v>302.08</v>
      </c>
      <c r="X127" s="79">
        <v>1</v>
      </c>
      <c r="Y127" s="84">
        <f t="shared" si="19"/>
        <v>302.08</v>
      </c>
      <c r="Z127" s="84">
        <f t="shared" si="20"/>
        <v>302.08</v>
      </c>
      <c r="AA127" s="85"/>
    </row>
    <row r="128" spans="1:27" ht="29.25" thickBot="1" x14ac:dyDescent="0.25">
      <c r="A128" s="436" t="s">
        <v>374</v>
      </c>
      <c r="B128" s="226" t="s">
        <v>133</v>
      </c>
      <c r="C128" s="413" t="s">
        <v>128</v>
      </c>
      <c r="D128" s="18" t="s">
        <v>129</v>
      </c>
      <c r="E128" s="18" t="s">
        <v>112</v>
      </c>
      <c r="F128" s="18" t="s">
        <v>1344</v>
      </c>
      <c r="G128" s="19"/>
      <c r="H128" s="15"/>
      <c r="I128" s="15" t="s">
        <v>74</v>
      </c>
      <c r="J128" s="16" t="s">
        <v>76</v>
      </c>
      <c r="K128" s="15" t="s">
        <v>74</v>
      </c>
      <c r="L128" s="76" t="s">
        <v>1345</v>
      </c>
      <c r="M128" s="20" t="s">
        <v>1346</v>
      </c>
      <c r="N128" s="20" t="s">
        <v>1346</v>
      </c>
      <c r="O128" s="20"/>
      <c r="P128" s="42"/>
      <c r="Q128" s="42">
        <v>0</v>
      </c>
      <c r="R128" s="42">
        <v>0</v>
      </c>
      <c r="S128" s="49">
        <f t="shared" si="13"/>
        <v>0</v>
      </c>
      <c r="T128" s="15">
        <v>0</v>
      </c>
      <c r="U128" s="42">
        <v>0</v>
      </c>
      <c r="V128" s="15">
        <v>2</v>
      </c>
      <c r="W128" s="48">
        <v>302.08</v>
      </c>
      <c r="X128" s="15">
        <v>2</v>
      </c>
      <c r="Y128" s="49">
        <f t="shared" si="19"/>
        <v>604.16</v>
      </c>
      <c r="Z128" s="49">
        <f>S128+Y128</f>
        <v>604.16</v>
      </c>
      <c r="AA128" s="77"/>
    </row>
    <row r="129" spans="1:27" ht="14.25" x14ac:dyDescent="0.2">
      <c r="A129" s="436" t="s">
        <v>374</v>
      </c>
      <c r="B129" s="226" t="s">
        <v>133</v>
      </c>
      <c r="C129" s="416" t="s">
        <v>280</v>
      </c>
      <c r="D129" s="33" t="s">
        <v>131</v>
      </c>
      <c r="E129" s="33" t="s">
        <v>184</v>
      </c>
      <c r="F129" s="33" t="s">
        <v>841</v>
      </c>
      <c r="G129" s="815"/>
      <c r="H129" s="79"/>
      <c r="I129" s="816" t="s">
        <v>74</v>
      </c>
      <c r="J129" s="822" t="s">
        <v>78</v>
      </c>
      <c r="K129" s="818" t="s">
        <v>74</v>
      </c>
      <c r="L129" s="80" t="s">
        <v>76</v>
      </c>
      <c r="M129" s="81">
        <v>45946</v>
      </c>
      <c r="N129" s="81">
        <v>45946</v>
      </c>
      <c r="O129" s="82"/>
      <c r="P129" s="83"/>
      <c r="Q129" s="83">
        <v>0</v>
      </c>
      <c r="R129" s="83">
        <v>0</v>
      </c>
      <c r="S129" s="84">
        <f t="shared" si="13"/>
        <v>0</v>
      </c>
      <c r="T129" s="79">
        <v>0</v>
      </c>
      <c r="U129" s="83">
        <v>0</v>
      </c>
      <c r="V129" s="79">
        <v>1</v>
      </c>
      <c r="W129" s="83">
        <v>302.08</v>
      </c>
      <c r="X129" s="79">
        <v>1</v>
      </c>
      <c r="Y129" s="84">
        <f t="shared" si="19"/>
        <v>302.08</v>
      </c>
      <c r="Z129" s="84">
        <f t="shared" ref="Z129" si="22">S129+Y129</f>
        <v>302.08</v>
      </c>
      <c r="AA129" s="85"/>
    </row>
    <row r="130" spans="1:27" ht="15.75" customHeight="1" x14ac:dyDescent="0.2">
      <c r="A130" s="436" t="s">
        <v>374</v>
      </c>
      <c r="B130" s="226" t="s">
        <v>133</v>
      </c>
      <c r="C130" s="814" t="s">
        <v>886</v>
      </c>
      <c r="D130" s="15" t="s">
        <v>887</v>
      </c>
      <c r="E130" s="15" t="s">
        <v>888</v>
      </c>
      <c r="F130" s="33" t="s">
        <v>841</v>
      </c>
      <c r="G130" s="19"/>
      <c r="H130" s="15"/>
      <c r="I130" s="15" t="s">
        <v>74</v>
      </c>
      <c r="J130" s="16" t="s">
        <v>78</v>
      </c>
      <c r="K130" s="15" t="s">
        <v>74</v>
      </c>
      <c r="L130" s="76" t="s">
        <v>76</v>
      </c>
      <c r="M130" s="81">
        <v>45946</v>
      </c>
      <c r="N130" s="81" t="s">
        <v>1347</v>
      </c>
      <c r="O130" s="20"/>
      <c r="P130" s="42"/>
      <c r="Q130" s="83">
        <v>0</v>
      </c>
      <c r="R130" s="83">
        <v>0</v>
      </c>
      <c r="S130" s="84">
        <f t="shared" si="13"/>
        <v>0</v>
      </c>
      <c r="T130" s="79">
        <v>0</v>
      </c>
      <c r="U130" s="83">
        <v>0</v>
      </c>
      <c r="V130" s="15">
        <v>1</v>
      </c>
      <c r="W130" s="83">
        <v>302.08</v>
      </c>
      <c r="X130" s="15">
        <v>1</v>
      </c>
      <c r="Y130" s="84">
        <f t="shared" si="19"/>
        <v>302.08</v>
      </c>
      <c r="Z130" s="84">
        <f t="shared" si="19"/>
        <v>302.08</v>
      </c>
      <c r="AA130" s="77"/>
    </row>
    <row r="131" spans="1:27" ht="15.75" customHeight="1" x14ac:dyDescent="0.2">
      <c r="A131" s="436" t="s">
        <v>374</v>
      </c>
      <c r="B131" s="22" t="s">
        <v>88</v>
      </c>
      <c r="C131" s="113" t="s">
        <v>89</v>
      </c>
      <c r="D131" s="22" t="s">
        <v>91</v>
      </c>
      <c r="E131" s="113" t="s">
        <v>90</v>
      </c>
      <c r="F131" s="113" t="s">
        <v>85</v>
      </c>
      <c r="G131" s="24"/>
      <c r="H131" s="22"/>
      <c r="I131" s="22" t="s">
        <v>74</v>
      </c>
      <c r="J131" s="23" t="s">
        <v>83</v>
      </c>
      <c r="K131" s="22" t="s">
        <v>74</v>
      </c>
      <c r="L131" s="114" t="s">
        <v>84</v>
      </c>
      <c r="M131" s="115">
        <v>45932</v>
      </c>
      <c r="N131" s="25">
        <v>45933</v>
      </c>
      <c r="O131" s="25"/>
      <c r="P131" s="26"/>
      <c r="Q131" s="26">
        <v>0</v>
      </c>
      <c r="R131" s="26">
        <v>0</v>
      </c>
      <c r="S131" s="341">
        <v>0</v>
      </c>
      <c r="T131" s="22">
        <v>1</v>
      </c>
      <c r="U131" s="26">
        <v>120</v>
      </c>
      <c r="V131" s="22">
        <v>0</v>
      </c>
      <c r="W131" s="26">
        <v>55</v>
      </c>
      <c r="X131" s="22">
        <v>1</v>
      </c>
      <c r="Y131" s="341">
        <v>120</v>
      </c>
      <c r="Z131" s="341">
        <v>120</v>
      </c>
      <c r="AA131" s="116" t="s">
        <v>186</v>
      </c>
    </row>
    <row r="132" spans="1:27" ht="15.75" customHeight="1" x14ac:dyDescent="0.2">
      <c r="A132" s="436" t="s">
        <v>374</v>
      </c>
      <c r="B132" s="22" t="s">
        <v>88</v>
      </c>
      <c r="C132" s="113" t="s">
        <v>89</v>
      </c>
      <c r="D132" s="22" t="s">
        <v>187</v>
      </c>
      <c r="E132" s="113" t="s">
        <v>90</v>
      </c>
      <c r="F132" s="113" t="s">
        <v>85</v>
      </c>
      <c r="G132" s="24"/>
      <c r="H132" s="22"/>
      <c r="I132" s="22" t="s">
        <v>74</v>
      </c>
      <c r="J132" s="23" t="s">
        <v>83</v>
      </c>
      <c r="K132" s="22" t="s">
        <v>74</v>
      </c>
      <c r="L132" s="114" t="s">
        <v>84</v>
      </c>
      <c r="M132" s="115">
        <v>45939</v>
      </c>
      <c r="N132" s="25">
        <v>45940</v>
      </c>
      <c r="O132" s="25"/>
      <c r="P132" s="26"/>
      <c r="Q132" s="26">
        <v>0</v>
      </c>
      <c r="R132" s="26">
        <v>0</v>
      </c>
      <c r="S132" s="341">
        <v>0</v>
      </c>
      <c r="T132" s="22">
        <v>1</v>
      </c>
      <c r="U132" s="26">
        <v>120</v>
      </c>
      <c r="V132" s="22">
        <v>0</v>
      </c>
      <c r="W132" s="26">
        <v>55</v>
      </c>
      <c r="X132" s="22">
        <v>1</v>
      </c>
      <c r="Y132" s="341">
        <v>120</v>
      </c>
      <c r="Z132" s="341">
        <v>120</v>
      </c>
      <c r="AA132" s="116" t="s">
        <v>186</v>
      </c>
    </row>
    <row r="133" spans="1:27" ht="14.25" x14ac:dyDescent="0.2">
      <c r="A133" s="436" t="s">
        <v>374</v>
      </c>
      <c r="B133" s="22" t="s">
        <v>88</v>
      </c>
      <c r="C133" s="113" t="s">
        <v>89</v>
      </c>
      <c r="D133" s="22" t="s">
        <v>899</v>
      </c>
      <c r="E133" s="113" t="s">
        <v>90</v>
      </c>
      <c r="F133" s="113" t="s">
        <v>1348</v>
      </c>
      <c r="G133" s="24"/>
      <c r="H133" s="22"/>
      <c r="I133" s="22" t="s">
        <v>74</v>
      </c>
      <c r="J133" s="23" t="s">
        <v>83</v>
      </c>
      <c r="K133" s="22" t="s">
        <v>74</v>
      </c>
      <c r="L133" s="114" t="s">
        <v>1349</v>
      </c>
      <c r="M133" s="115">
        <v>45947</v>
      </c>
      <c r="N133" s="25">
        <v>45947</v>
      </c>
      <c r="O133" s="25"/>
      <c r="P133" s="26"/>
      <c r="Q133" s="26">
        <v>0</v>
      </c>
      <c r="R133" s="26">
        <v>0</v>
      </c>
      <c r="S133" s="341">
        <v>0</v>
      </c>
      <c r="T133" s="22">
        <v>0</v>
      </c>
      <c r="U133" s="26">
        <v>120</v>
      </c>
      <c r="V133" s="22">
        <v>1</v>
      </c>
      <c r="W133" s="26">
        <v>55</v>
      </c>
      <c r="X133" s="22">
        <v>1</v>
      </c>
      <c r="Y133" s="341">
        <v>55</v>
      </c>
      <c r="Z133" s="341">
        <v>55</v>
      </c>
      <c r="AA133" s="116" t="s">
        <v>186</v>
      </c>
    </row>
    <row r="134" spans="1:27" ht="42.75" x14ac:dyDescent="0.2">
      <c r="A134" s="436" t="s">
        <v>374</v>
      </c>
      <c r="B134" s="22" t="s">
        <v>88</v>
      </c>
      <c r="C134" s="113" t="s">
        <v>89</v>
      </c>
      <c r="D134" s="22" t="s">
        <v>900</v>
      </c>
      <c r="E134" s="113" t="s">
        <v>90</v>
      </c>
      <c r="F134" s="113" t="s">
        <v>901</v>
      </c>
      <c r="G134" s="24"/>
      <c r="H134" s="22"/>
      <c r="I134" s="22" t="s">
        <v>74</v>
      </c>
      <c r="J134" s="23" t="s">
        <v>83</v>
      </c>
      <c r="K134" s="22" t="s">
        <v>74</v>
      </c>
      <c r="L134" s="114" t="s">
        <v>84</v>
      </c>
      <c r="M134" s="115">
        <v>45953</v>
      </c>
      <c r="N134" s="25">
        <v>45954</v>
      </c>
      <c r="O134" s="25"/>
      <c r="P134" s="26"/>
      <c r="Q134" s="26">
        <v>0</v>
      </c>
      <c r="R134" s="26">
        <v>0</v>
      </c>
      <c r="S134" s="341">
        <v>0</v>
      </c>
      <c r="T134" s="22">
        <v>1</v>
      </c>
      <c r="U134" s="26">
        <v>120</v>
      </c>
      <c r="V134" s="22">
        <v>0</v>
      </c>
      <c r="W134" s="26">
        <v>120</v>
      </c>
      <c r="X134" s="22">
        <v>1</v>
      </c>
      <c r="Y134" s="341">
        <v>120</v>
      </c>
      <c r="Z134" s="341">
        <v>120</v>
      </c>
      <c r="AA134" s="116" t="s">
        <v>186</v>
      </c>
    </row>
    <row r="135" spans="1:27" ht="28.5" x14ac:dyDescent="0.2">
      <c r="A135" s="436" t="s">
        <v>374</v>
      </c>
      <c r="B135" s="22" t="s">
        <v>88</v>
      </c>
      <c r="C135" s="113" t="s">
        <v>89</v>
      </c>
      <c r="D135" s="22" t="s">
        <v>1350</v>
      </c>
      <c r="E135" s="113" t="s">
        <v>90</v>
      </c>
      <c r="F135" s="113" t="s">
        <v>1351</v>
      </c>
      <c r="G135" s="24"/>
      <c r="H135" s="22"/>
      <c r="I135" s="22" t="s">
        <v>74</v>
      </c>
      <c r="J135" s="23" t="s">
        <v>83</v>
      </c>
      <c r="K135" s="22" t="s">
        <v>74</v>
      </c>
      <c r="L135" s="114" t="s">
        <v>1352</v>
      </c>
      <c r="M135" s="115">
        <v>45959</v>
      </c>
      <c r="N135" s="25">
        <v>45960</v>
      </c>
      <c r="O135" s="25"/>
      <c r="P135" s="26"/>
      <c r="Q135" s="26">
        <v>0</v>
      </c>
      <c r="R135" s="26">
        <v>0</v>
      </c>
      <c r="S135" s="341">
        <v>0</v>
      </c>
      <c r="T135" s="22">
        <v>1</v>
      </c>
      <c r="U135" s="26">
        <v>120</v>
      </c>
      <c r="V135" s="22">
        <v>0</v>
      </c>
      <c r="W135" s="26">
        <v>55</v>
      </c>
      <c r="X135" s="22">
        <v>1</v>
      </c>
      <c r="Y135" s="341">
        <v>120</v>
      </c>
      <c r="Z135" s="341">
        <v>120</v>
      </c>
      <c r="AA135" s="116" t="s">
        <v>186</v>
      </c>
    </row>
    <row r="136" spans="1:27" ht="75" x14ac:dyDescent="0.2">
      <c r="A136" s="436" t="s">
        <v>374</v>
      </c>
      <c r="B136" s="22" t="s">
        <v>88</v>
      </c>
      <c r="C136" s="113" t="s">
        <v>1353</v>
      </c>
      <c r="D136" s="113" t="s">
        <v>815</v>
      </c>
      <c r="E136" s="22" t="s">
        <v>110</v>
      </c>
      <c r="F136" s="505" t="s">
        <v>1354</v>
      </c>
      <c r="G136" s="24"/>
      <c r="H136" s="22"/>
      <c r="I136" s="22" t="s">
        <v>74</v>
      </c>
      <c r="J136" s="23" t="s">
        <v>83</v>
      </c>
      <c r="K136" s="22" t="s">
        <v>74</v>
      </c>
      <c r="L136" s="114" t="s">
        <v>1349</v>
      </c>
      <c r="M136" s="115">
        <v>45947</v>
      </c>
      <c r="N136" s="25">
        <v>45947</v>
      </c>
      <c r="O136" s="25"/>
      <c r="P136" s="26"/>
      <c r="Q136" s="26">
        <v>0</v>
      </c>
      <c r="R136" s="26">
        <v>0</v>
      </c>
      <c r="S136" s="26">
        <v>0</v>
      </c>
      <c r="T136" s="22">
        <v>0</v>
      </c>
      <c r="U136" s="26">
        <v>604.16999999999996</v>
      </c>
      <c r="V136" s="22">
        <v>1</v>
      </c>
      <c r="W136" s="26">
        <v>302.08</v>
      </c>
      <c r="X136" s="22">
        <v>1</v>
      </c>
      <c r="Y136" s="341">
        <v>302.08</v>
      </c>
      <c r="Z136" s="341">
        <v>302.08</v>
      </c>
      <c r="AA136" s="116" t="s">
        <v>186</v>
      </c>
    </row>
    <row r="137" spans="1:27" ht="75" x14ac:dyDescent="0.2">
      <c r="A137" s="436" t="s">
        <v>374</v>
      </c>
      <c r="B137" s="22" t="s">
        <v>88</v>
      </c>
      <c r="C137" s="113" t="s">
        <v>1355</v>
      </c>
      <c r="D137" s="113" t="s">
        <v>1356</v>
      </c>
      <c r="E137" s="22" t="s">
        <v>110</v>
      </c>
      <c r="F137" s="505" t="s">
        <v>1354</v>
      </c>
      <c r="G137" s="24"/>
      <c r="H137" s="22"/>
      <c r="I137" s="22" t="s">
        <v>74</v>
      </c>
      <c r="J137" s="23" t="s">
        <v>83</v>
      </c>
      <c r="K137" s="22" t="s">
        <v>74</v>
      </c>
      <c r="L137" s="114" t="s">
        <v>1349</v>
      </c>
      <c r="M137" s="115">
        <v>45947</v>
      </c>
      <c r="N137" s="25">
        <v>45947</v>
      </c>
      <c r="O137" s="25"/>
      <c r="P137" s="26"/>
      <c r="Q137" s="26">
        <v>0</v>
      </c>
      <c r="R137" s="26">
        <v>0</v>
      </c>
      <c r="S137" s="341">
        <v>0</v>
      </c>
      <c r="T137" s="22">
        <v>0</v>
      </c>
      <c r="U137" s="26">
        <v>604.16999999999996</v>
      </c>
      <c r="V137" s="22">
        <v>1</v>
      </c>
      <c r="W137" s="26">
        <v>302.08</v>
      </c>
      <c r="X137" s="22">
        <v>1</v>
      </c>
      <c r="Y137" s="341">
        <v>302.08</v>
      </c>
      <c r="Z137" s="341">
        <v>302.08</v>
      </c>
      <c r="AA137" s="116" t="s">
        <v>186</v>
      </c>
    </row>
    <row r="138" spans="1:27" x14ac:dyDescent="0.2">
      <c r="A138" s="436" t="s">
        <v>374</v>
      </c>
      <c r="B138" s="22" t="s">
        <v>88</v>
      </c>
      <c r="C138" s="113" t="s">
        <v>86</v>
      </c>
      <c r="D138" s="113" t="s">
        <v>94</v>
      </c>
      <c r="E138" s="22" t="s">
        <v>87</v>
      </c>
      <c r="F138" s="505" t="s">
        <v>1357</v>
      </c>
      <c r="G138" s="24"/>
      <c r="H138" s="22"/>
      <c r="I138" s="22" t="s">
        <v>74</v>
      </c>
      <c r="J138" s="23" t="s">
        <v>83</v>
      </c>
      <c r="K138" s="22" t="s">
        <v>74</v>
      </c>
      <c r="L138" s="114" t="s">
        <v>1190</v>
      </c>
      <c r="M138" s="115">
        <v>45936</v>
      </c>
      <c r="N138" s="25">
        <v>45938</v>
      </c>
      <c r="O138" s="25"/>
      <c r="P138" s="26"/>
      <c r="Q138" s="26">
        <v>0</v>
      </c>
      <c r="R138" s="26">
        <v>0</v>
      </c>
      <c r="S138" s="341">
        <v>0</v>
      </c>
      <c r="T138" s="22">
        <v>2</v>
      </c>
      <c r="U138" s="26">
        <v>604.16999999999996</v>
      </c>
      <c r="V138" s="22">
        <v>1</v>
      </c>
      <c r="W138" s="26">
        <v>302.08</v>
      </c>
      <c r="X138" s="22">
        <v>3</v>
      </c>
      <c r="Y138" s="341">
        <v>1510.42</v>
      </c>
      <c r="Z138" s="341">
        <v>1510.42</v>
      </c>
      <c r="AA138" s="120" t="s">
        <v>186</v>
      </c>
    </row>
    <row r="139" spans="1:27" ht="45" x14ac:dyDescent="0.2">
      <c r="A139" s="436" t="s">
        <v>374</v>
      </c>
      <c r="B139" s="22" t="s">
        <v>88</v>
      </c>
      <c r="C139" s="113" t="s">
        <v>86</v>
      </c>
      <c r="D139" s="113" t="s">
        <v>92</v>
      </c>
      <c r="E139" s="22" t="s">
        <v>87</v>
      </c>
      <c r="F139" s="505" t="s">
        <v>1358</v>
      </c>
      <c r="G139" s="24"/>
      <c r="H139" s="22"/>
      <c r="I139" s="22" t="s">
        <v>74</v>
      </c>
      <c r="J139" s="23" t="s">
        <v>83</v>
      </c>
      <c r="K139" s="22" t="s">
        <v>74</v>
      </c>
      <c r="L139" s="114" t="s">
        <v>1359</v>
      </c>
      <c r="M139" s="115" t="s">
        <v>1360</v>
      </c>
      <c r="N139" s="25" t="s">
        <v>1361</v>
      </c>
      <c r="O139" s="25"/>
      <c r="P139" s="26"/>
      <c r="Q139" s="26">
        <v>0</v>
      </c>
      <c r="R139" s="26">
        <v>0</v>
      </c>
      <c r="S139" s="341">
        <v>0</v>
      </c>
      <c r="T139" s="22">
        <v>2</v>
      </c>
      <c r="U139" s="26">
        <v>604.16999999999996</v>
      </c>
      <c r="V139" s="22">
        <v>0</v>
      </c>
      <c r="W139" s="26">
        <v>302.08</v>
      </c>
      <c r="X139" s="22">
        <v>2</v>
      </c>
      <c r="Y139" s="341">
        <v>1208.3399999999999</v>
      </c>
      <c r="Z139" s="341">
        <v>1208.3399999999999</v>
      </c>
      <c r="AA139" s="120" t="s">
        <v>186</v>
      </c>
    </row>
    <row r="140" spans="1:27" ht="15.75" customHeight="1" x14ac:dyDescent="0.2">
      <c r="A140" s="436" t="s">
        <v>374</v>
      </c>
      <c r="B140" s="22" t="s">
        <v>88</v>
      </c>
      <c r="C140" s="113" t="s">
        <v>211</v>
      </c>
      <c r="D140" s="113" t="s">
        <v>212</v>
      </c>
      <c r="E140" s="22" t="s">
        <v>79</v>
      </c>
      <c r="F140" s="505" t="s">
        <v>1362</v>
      </c>
      <c r="G140" s="24"/>
      <c r="H140" s="22"/>
      <c r="I140" s="22" t="s">
        <v>74</v>
      </c>
      <c r="J140" s="23" t="s">
        <v>84</v>
      </c>
      <c r="K140" s="22" t="s">
        <v>74</v>
      </c>
      <c r="L140" s="114" t="s">
        <v>83</v>
      </c>
      <c r="M140" s="115">
        <v>45944</v>
      </c>
      <c r="N140" s="25">
        <v>45944</v>
      </c>
      <c r="O140" s="25"/>
      <c r="P140" s="26"/>
      <c r="Q140" s="26">
        <v>0</v>
      </c>
      <c r="R140" s="26">
        <v>0</v>
      </c>
      <c r="S140" s="341">
        <v>0</v>
      </c>
      <c r="T140" s="22">
        <v>0</v>
      </c>
      <c r="U140" s="26">
        <v>604.16999999999996</v>
      </c>
      <c r="V140" s="22">
        <v>1</v>
      </c>
      <c r="W140" s="26">
        <v>302.08</v>
      </c>
      <c r="X140" s="22">
        <v>1</v>
      </c>
      <c r="Y140" s="341">
        <v>302.08</v>
      </c>
      <c r="Z140" s="341">
        <v>302.08</v>
      </c>
      <c r="AA140" s="116" t="s">
        <v>186</v>
      </c>
    </row>
    <row r="141" spans="1:27" ht="15.75" customHeight="1" x14ac:dyDescent="0.2">
      <c r="A141" s="436" t="s">
        <v>374</v>
      </c>
      <c r="B141" s="22" t="s">
        <v>88</v>
      </c>
      <c r="C141" s="113" t="s">
        <v>330</v>
      </c>
      <c r="D141" s="113" t="s">
        <v>93</v>
      </c>
      <c r="E141" s="22" t="s">
        <v>82</v>
      </c>
      <c r="F141" s="113" t="s">
        <v>206</v>
      </c>
      <c r="G141" s="24"/>
      <c r="H141" s="22"/>
      <c r="I141" s="22" t="s">
        <v>74</v>
      </c>
      <c r="J141" s="23" t="s">
        <v>80</v>
      </c>
      <c r="K141" s="22" t="s">
        <v>74</v>
      </c>
      <c r="L141" s="113" t="s">
        <v>1363</v>
      </c>
      <c r="M141" s="115" t="s">
        <v>1364</v>
      </c>
      <c r="N141" s="115" t="s">
        <v>1365</v>
      </c>
      <c r="O141" s="25"/>
      <c r="P141" s="26"/>
      <c r="Q141" s="26">
        <v>0</v>
      </c>
      <c r="R141" s="26">
        <v>0</v>
      </c>
      <c r="S141" s="341">
        <v>0</v>
      </c>
      <c r="T141" s="22">
        <v>4</v>
      </c>
      <c r="U141" s="26">
        <v>604.16999999999996</v>
      </c>
      <c r="V141" s="22">
        <v>0</v>
      </c>
      <c r="W141" s="26">
        <v>302.08</v>
      </c>
      <c r="X141" s="22">
        <v>4</v>
      </c>
      <c r="Y141" s="341">
        <v>2416.6799999999998</v>
      </c>
      <c r="Z141" s="341">
        <v>2416.6799999999998</v>
      </c>
      <c r="AA141" s="120" t="s">
        <v>186</v>
      </c>
    </row>
    <row r="142" spans="1:27" ht="15.75" customHeight="1" x14ac:dyDescent="0.2">
      <c r="A142" s="5"/>
      <c r="B142" s="4"/>
      <c r="C142" s="6"/>
      <c r="D142" s="7"/>
      <c r="E142" s="7"/>
      <c r="F142" s="7"/>
      <c r="G142" s="8"/>
      <c r="H142" s="8"/>
      <c r="I142" s="8"/>
      <c r="J142" s="8"/>
      <c r="K142" s="4"/>
      <c r="L142" s="4"/>
      <c r="M142" s="4"/>
      <c r="N142" s="4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5.75" customHeight="1" x14ac:dyDescent="0.25">
      <c r="A143" s="1024" t="s">
        <v>16</v>
      </c>
      <c r="B143" s="1024"/>
      <c r="C143" s="1024"/>
      <c r="D143" s="1024"/>
      <c r="E143" s="1024"/>
      <c r="F143" s="1024"/>
      <c r="G143" s="1024"/>
      <c r="H143" s="1024"/>
      <c r="I143" s="1024"/>
      <c r="J143" s="1024"/>
      <c r="K143" s="1024"/>
      <c r="L143" s="1024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5.75" customHeight="1" x14ac:dyDescent="0.2">
      <c r="A144" s="1021" t="s">
        <v>17</v>
      </c>
      <c r="B144" s="1022"/>
      <c r="C144" s="1022"/>
      <c r="D144" s="1022"/>
      <c r="E144" s="1022"/>
      <c r="F144" s="1022"/>
      <c r="G144" s="1022"/>
      <c r="H144" s="1022"/>
      <c r="I144" s="1022"/>
      <c r="J144" s="1022"/>
      <c r="K144" s="1022"/>
      <c r="L144" s="1023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5.75" customHeight="1" x14ac:dyDescent="0.2">
      <c r="A145" s="1018" t="s">
        <v>18</v>
      </c>
      <c r="B145" s="1019"/>
      <c r="C145" s="1019"/>
      <c r="D145" s="1019"/>
      <c r="E145" s="1019"/>
      <c r="F145" s="1019"/>
      <c r="G145" s="1019"/>
      <c r="H145" s="1019"/>
      <c r="I145" s="1019"/>
      <c r="J145" s="1019"/>
      <c r="K145" s="1019"/>
      <c r="L145" s="1020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5.75" customHeight="1" x14ac:dyDescent="0.2">
      <c r="A146" s="1018" t="s">
        <v>19</v>
      </c>
      <c r="B146" s="1019"/>
      <c r="C146" s="1019"/>
      <c r="D146" s="1019"/>
      <c r="E146" s="1019"/>
      <c r="F146" s="1019"/>
      <c r="G146" s="1019"/>
      <c r="H146" s="1019"/>
      <c r="I146" s="1019"/>
      <c r="J146" s="1019"/>
      <c r="K146" s="1019"/>
      <c r="L146" s="1020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5.75" customHeight="1" x14ac:dyDescent="0.2">
      <c r="A147" s="1018" t="s">
        <v>20</v>
      </c>
      <c r="B147" s="1019"/>
      <c r="C147" s="1019"/>
      <c r="D147" s="1019"/>
      <c r="E147" s="1019"/>
      <c r="F147" s="1019"/>
      <c r="G147" s="1019"/>
      <c r="H147" s="1019"/>
      <c r="I147" s="1019"/>
      <c r="J147" s="1019"/>
      <c r="K147" s="1019"/>
      <c r="L147" s="1020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5.75" customHeight="1" x14ac:dyDescent="0.2">
      <c r="A148" s="1018" t="s">
        <v>21</v>
      </c>
      <c r="B148" s="1019"/>
      <c r="C148" s="1019"/>
      <c r="D148" s="1019"/>
      <c r="E148" s="1019"/>
      <c r="F148" s="1019"/>
      <c r="G148" s="1019"/>
      <c r="H148" s="1019"/>
      <c r="I148" s="1019"/>
      <c r="J148" s="1019"/>
      <c r="K148" s="1019"/>
      <c r="L148" s="1020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5.75" customHeight="1" x14ac:dyDescent="0.2">
      <c r="A149" s="1018" t="s">
        <v>22</v>
      </c>
      <c r="B149" s="1019"/>
      <c r="C149" s="1019"/>
      <c r="D149" s="1019"/>
      <c r="E149" s="1019"/>
      <c r="F149" s="1019"/>
      <c r="G149" s="1019"/>
      <c r="H149" s="1019"/>
      <c r="I149" s="1019"/>
      <c r="J149" s="1019"/>
      <c r="K149" s="1019"/>
      <c r="L149" s="1020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5.75" customHeight="1" x14ac:dyDescent="0.2">
      <c r="A150" s="1018" t="s">
        <v>23</v>
      </c>
      <c r="B150" s="1019"/>
      <c r="C150" s="1019"/>
      <c r="D150" s="1019"/>
      <c r="E150" s="1019"/>
      <c r="F150" s="1019"/>
      <c r="G150" s="1019"/>
      <c r="H150" s="1019"/>
      <c r="I150" s="1019"/>
      <c r="J150" s="1019"/>
      <c r="K150" s="1019"/>
      <c r="L150" s="1020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5.75" customHeight="1" x14ac:dyDescent="0.2">
      <c r="A151" s="1018" t="s">
        <v>49</v>
      </c>
      <c r="B151" s="1019"/>
      <c r="C151" s="1019"/>
      <c r="D151" s="1019"/>
      <c r="E151" s="1019"/>
      <c r="F151" s="1019"/>
      <c r="G151" s="1019"/>
      <c r="H151" s="1019"/>
      <c r="I151" s="1019"/>
      <c r="J151" s="1019"/>
      <c r="K151" s="1019"/>
      <c r="L151" s="1020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5.75" customHeight="1" x14ac:dyDescent="0.2">
      <c r="A152" s="1018" t="s">
        <v>50</v>
      </c>
      <c r="B152" s="1019"/>
      <c r="C152" s="1019"/>
      <c r="D152" s="1019"/>
      <c r="E152" s="1019"/>
      <c r="F152" s="1019"/>
      <c r="G152" s="1019"/>
      <c r="H152" s="1019"/>
      <c r="I152" s="1019"/>
      <c r="J152" s="1019"/>
      <c r="K152" s="1019"/>
      <c r="L152" s="1020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5.75" customHeight="1" x14ac:dyDescent="0.2">
      <c r="A153" s="1018" t="s">
        <v>51</v>
      </c>
      <c r="B153" s="1019"/>
      <c r="C153" s="1019"/>
      <c r="D153" s="1019"/>
      <c r="E153" s="1019"/>
      <c r="F153" s="1019"/>
      <c r="G153" s="1019"/>
      <c r="H153" s="1019"/>
      <c r="I153" s="1019"/>
      <c r="J153" s="1019"/>
      <c r="K153" s="1019"/>
      <c r="L153" s="1020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5.75" customHeight="1" x14ac:dyDescent="0.2">
      <c r="A154" s="1018" t="s">
        <v>52</v>
      </c>
      <c r="B154" s="1019"/>
      <c r="C154" s="1019"/>
      <c r="D154" s="1019"/>
      <c r="E154" s="1019"/>
      <c r="F154" s="1019"/>
      <c r="G154" s="1019"/>
      <c r="H154" s="1019"/>
      <c r="I154" s="1019"/>
      <c r="J154" s="1019"/>
      <c r="K154" s="1019"/>
      <c r="L154" s="1020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5.75" customHeight="1" x14ac:dyDescent="0.2">
      <c r="A155" s="1018" t="s">
        <v>53</v>
      </c>
      <c r="B155" s="1019"/>
      <c r="C155" s="1019"/>
      <c r="D155" s="1019"/>
      <c r="E155" s="1019"/>
      <c r="F155" s="1019"/>
      <c r="G155" s="1019"/>
      <c r="H155" s="1019"/>
      <c r="I155" s="1019"/>
      <c r="J155" s="1019"/>
      <c r="K155" s="1019"/>
      <c r="L155" s="1020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5.75" customHeight="1" x14ac:dyDescent="0.2">
      <c r="A156" s="1018" t="s">
        <v>54</v>
      </c>
      <c r="B156" s="1019"/>
      <c r="C156" s="1019"/>
      <c r="D156" s="1019"/>
      <c r="E156" s="1019"/>
      <c r="F156" s="1019"/>
      <c r="G156" s="1019"/>
      <c r="H156" s="1019"/>
      <c r="I156" s="1019"/>
      <c r="J156" s="1019"/>
      <c r="K156" s="1019"/>
      <c r="L156" s="1020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5.75" customHeight="1" x14ac:dyDescent="0.2">
      <c r="A157" s="1018" t="s">
        <v>55</v>
      </c>
      <c r="B157" s="1019"/>
      <c r="C157" s="1019"/>
      <c r="D157" s="1019"/>
      <c r="E157" s="1019"/>
      <c r="F157" s="1019"/>
      <c r="G157" s="1019"/>
      <c r="H157" s="1019"/>
      <c r="I157" s="1019"/>
      <c r="J157" s="1019"/>
      <c r="K157" s="1019"/>
      <c r="L157" s="1020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5.75" customHeight="1" x14ac:dyDescent="0.2">
      <c r="A158" s="1018" t="s">
        <v>56</v>
      </c>
      <c r="B158" s="1019"/>
      <c r="C158" s="1019"/>
      <c r="D158" s="1019"/>
      <c r="E158" s="1019"/>
      <c r="F158" s="1019"/>
      <c r="G158" s="1019"/>
      <c r="H158" s="1019"/>
      <c r="I158" s="1019"/>
      <c r="J158" s="1019"/>
      <c r="K158" s="1019"/>
      <c r="L158" s="1020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5.75" customHeight="1" x14ac:dyDescent="0.2">
      <c r="A159" s="1018" t="s">
        <v>57</v>
      </c>
      <c r="B159" s="1019"/>
      <c r="C159" s="1019"/>
      <c r="D159" s="1019"/>
      <c r="E159" s="1019"/>
      <c r="F159" s="1019"/>
      <c r="G159" s="1019"/>
      <c r="H159" s="1019"/>
      <c r="I159" s="1019"/>
      <c r="J159" s="1019"/>
      <c r="K159" s="1019"/>
      <c r="L159" s="1020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5.75" customHeight="1" x14ac:dyDescent="0.2">
      <c r="A160" s="1018" t="s">
        <v>58</v>
      </c>
      <c r="B160" s="1019"/>
      <c r="C160" s="1019"/>
      <c r="D160" s="1019"/>
      <c r="E160" s="1019"/>
      <c r="F160" s="1019"/>
      <c r="G160" s="1019"/>
      <c r="H160" s="1019"/>
      <c r="I160" s="1019"/>
      <c r="J160" s="1019"/>
      <c r="K160" s="1019"/>
      <c r="L160" s="1020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5.75" customHeight="1" x14ac:dyDescent="0.2">
      <c r="A161" s="1018" t="s">
        <v>59</v>
      </c>
      <c r="B161" s="1019"/>
      <c r="C161" s="1019"/>
      <c r="D161" s="1019"/>
      <c r="E161" s="1019"/>
      <c r="F161" s="1019"/>
      <c r="G161" s="1019"/>
      <c r="H161" s="1019"/>
      <c r="I161" s="1019"/>
      <c r="J161" s="1019"/>
      <c r="K161" s="1019"/>
      <c r="L161" s="1020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5.75" customHeight="1" x14ac:dyDescent="0.2">
      <c r="A162" s="1018" t="s">
        <v>60</v>
      </c>
      <c r="B162" s="1019"/>
      <c r="C162" s="1019"/>
      <c r="D162" s="1019"/>
      <c r="E162" s="1019"/>
      <c r="F162" s="1019"/>
      <c r="G162" s="1019"/>
      <c r="H162" s="1019"/>
      <c r="I162" s="1019"/>
      <c r="J162" s="1019"/>
      <c r="K162" s="1019"/>
      <c r="L162" s="1020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5.75" customHeight="1" x14ac:dyDescent="0.2">
      <c r="A163" s="1018" t="s">
        <v>61</v>
      </c>
      <c r="B163" s="1019"/>
      <c r="C163" s="1019"/>
      <c r="D163" s="1019"/>
      <c r="E163" s="1019"/>
      <c r="F163" s="1019"/>
      <c r="G163" s="1019"/>
      <c r="H163" s="1019"/>
      <c r="I163" s="1019"/>
      <c r="J163" s="1019"/>
      <c r="K163" s="1019"/>
      <c r="L163" s="1020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5.75" customHeight="1" x14ac:dyDescent="0.2">
      <c r="A164" s="1018" t="s">
        <v>62</v>
      </c>
      <c r="B164" s="1019"/>
      <c r="C164" s="1019"/>
      <c r="D164" s="1019"/>
      <c r="E164" s="1019"/>
      <c r="F164" s="1019"/>
      <c r="G164" s="1019"/>
      <c r="H164" s="1019"/>
      <c r="I164" s="1019"/>
      <c r="J164" s="1019"/>
      <c r="K164" s="1019"/>
      <c r="L164" s="1020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5.75" customHeight="1" x14ac:dyDescent="0.2">
      <c r="A165" s="1018" t="s">
        <v>63</v>
      </c>
      <c r="B165" s="1019"/>
      <c r="C165" s="1019"/>
      <c r="D165" s="1019"/>
      <c r="E165" s="1019"/>
      <c r="F165" s="1019"/>
      <c r="G165" s="1019"/>
      <c r="H165" s="1019"/>
      <c r="I165" s="1019"/>
      <c r="J165" s="1019"/>
      <c r="K165" s="1019"/>
      <c r="L165" s="1020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5.75" customHeight="1" x14ac:dyDescent="0.2">
      <c r="A166" s="1018" t="s">
        <v>64</v>
      </c>
      <c r="B166" s="1019"/>
      <c r="C166" s="1019"/>
      <c r="D166" s="1019"/>
      <c r="E166" s="1019"/>
      <c r="F166" s="1019"/>
      <c r="G166" s="1019"/>
      <c r="H166" s="1019"/>
      <c r="I166" s="1019"/>
      <c r="J166" s="1019"/>
      <c r="K166" s="1019"/>
      <c r="L166" s="1020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5.75" customHeight="1" x14ac:dyDescent="0.2">
      <c r="A167" s="1018" t="s">
        <v>65</v>
      </c>
      <c r="B167" s="1019"/>
      <c r="C167" s="1019"/>
      <c r="D167" s="1019"/>
      <c r="E167" s="1019"/>
      <c r="F167" s="1019"/>
      <c r="G167" s="1019"/>
      <c r="H167" s="1019"/>
      <c r="I167" s="1019"/>
      <c r="J167" s="1019"/>
      <c r="K167" s="1019"/>
      <c r="L167" s="1020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5.75" customHeight="1" x14ac:dyDescent="0.2">
      <c r="A168" s="1018" t="s">
        <v>66</v>
      </c>
      <c r="B168" s="1019"/>
      <c r="C168" s="1019"/>
      <c r="D168" s="1019"/>
      <c r="E168" s="1019"/>
      <c r="F168" s="1019"/>
      <c r="G168" s="1019"/>
      <c r="H168" s="1019"/>
      <c r="I168" s="1019"/>
      <c r="J168" s="1019"/>
      <c r="K168" s="1019"/>
      <c r="L168" s="1020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5.75" customHeight="1" x14ac:dyDescent="0.2">
      <c r="A169" s="1018" t="s">
        <v>67</v>
      </c>
      <c r="B169" s="1019"/>
      <c r="C169" s="1019"/>
      <c r="D169" s="1019"/>
      <c r="E169" s="1019"/>
      <c r="F169" s="1019"/>
      <c r="G169" s="1019"/>
      <c r="H169" s="1019"/>
      <c r="I169" s="1019"/>
      <c r="J169" s="1019"/>
      <c r="K169" s="1019"/>
      <c r="L169" s="1020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5.75" customHeight="1" x14ac:dyDescent="0.2">
      <c r="A170" s="1018" t="s">
        <v>68</v>
      </c>
      <c r="B170" s="1019"/>
      <c r="C170" s="1019"/>
      <c r="D170" s="1019"/>
      <c r="E170" s="1019"/>
      <c r="F170" s="1019"/>
      <c r="G170" s="1019"/>
      <c r="H170" s="1019"/>
      <c r="I170" s="1019"/>
      <c r="J170" s="1019"/>
      <c r="K170" s="1019"/>
      <c r="L170" s="1020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5.75" customHeight="1" x14ac:dyDescent="0.2">
      <c r="A171" s="1018" t="s">
        <v>69</v>
      </c>
      <c r="B171" s="1019"/>
      <c r="C171" s="1019"/>
      <c r="D171" s="1019"/>
      <c r="E171" s="1019"/>
      <c r="F171" s="1019"/>
      <c r="G171" s="1019"/>
      <c r="H171" s="1019"/>
      <c r="I171" s="1019"/>
      <c r="J171" s="1019"/>
      <c r="K171" s="1019"/>
      <c r="L171" s="1020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5.75" customHeight="1" x14ac:dyDescent="0.2">
      <c r="A172" s="1018" t="s">
        <v>70</v>
      </c>
      <c r="B172" s="1019"/>
      <c r="C172" s="1019"/>
      <c r="D172" s="1019"/>
      <c r="E172" s="1019"/>
      <c r="F172" s="1019"/>
      <c r="G172" s="1019"/>
      <c r="H172" s="1019"/>
      <c r="I172" s="1019"/>
      <c r="J172" s="1019"/>
      <c r="K172" s="1019"/>
      <c r="L172" s="1020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5.75" customHeight="1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5.7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5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5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5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5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5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5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5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5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5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5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5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5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5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5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5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5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5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5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5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5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5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5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5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5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5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5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5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5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5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5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5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5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5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5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5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5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5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5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5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5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5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5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5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5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5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5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5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5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5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5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5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5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5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5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5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5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5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5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5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5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5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5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5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5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5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5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5.7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5.7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5.7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5.75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5.75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5.75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5.75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5.75" customHeigh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5.75" customHeigh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5.75" customHeigh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5.75" customHeigh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5.75" customHeigh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5.75" customHeigh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5.75" customHeight="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5.75" customHeight="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5.75" customHeight="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5.75" customHeight="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5.75" customHeight="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5.75" customHeight="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5.75" customHeight="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5.75" customHeight="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5.75" customHeight="1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5.75" customHeight="1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5.75" customHeight="1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5.75" customHeight="1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5.75" customHeight="1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5.75" customHeight="1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5.75" customHeight="1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5.75" customHeight="1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5.75" customHeight="1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5.75" customHeight="1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5.75" customHeight="1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5.75" customHeight="1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5.75" customHeight="1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5.75" customHeight="1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5.75" customHeight="1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27" ht="15.75" customHeight="1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27" ht="15.75" customHeight="1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5.75" customHeight="1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5.75" customHeight="1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5.75" customHeight="1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5.75" customHeight="1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5.75" customHeight="1" x14ac:dyDescent="0.2"/>
    <row r="374" spans="1:14" ht="15.75" customHeight="1" x14ac:dyDescent="0.2"/>
    <row r="375" spans="1:14" ht="15.75" customHeight="1" x14ac:dyDescent="0.2"/>
    <row r="376" spans="1:14" ht="15.75" customHeight="1" x14ac:dyDescent="0.2"/>
    <row r="377" spans="1:14" ht="15.75" customHeight="1" x14ac:dyDescent="0.2"/>
    <row r="378" spans="1:14" ht="15.75" customHeight="1" x14ac:dyDescent="0.2"/>
    <row r="379" spans="1:14" ht="15.75" customHeight="1" x14ac:dyDescent="0.2"/>
    <row r="380" spans="1:14" ht="15.75" customHeight="1" x14ac:dyDescent="0.2"/>
    <row r="381" spans="1:14" ht="15.75" customHeight="1" x14ac:dyDescent="0.2"/>
    <row r="382" spans="1:14" ht="15.75" customHeight="1" x14ac:dyDescent="0.2"/>
    <row r="383" spans="1:14" ht="15.75" customHeight="1" x14ac:dyDescent="0.2"/>
    <row r="384" spans="1:1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</sheetData>
  <mergeCells count="63">
    <mergeCell ref="A172:L172"/>
    <mergeCell ref="A166:L166"/>
    <mergeCell ref="A167:L167"/>
    <mergeCell ref="A168:L168"/>
    <mergeCell ref="A169:L169"/>
    <mergeCell ref="A170:L170"/>
    <mergeCell ref="A171:L171"/>
    <mergeCell ref="A165:L165"/>
    <mergeCell ref="A154:L154"/>
    <mergeCell ref="A155:L155"/>
    <mergeCell ref="A156:L156"/>
    <mergeCell ref="A157:L157"/>
    <mergeCell ref="A158:L158"/>
    <mergeCell ref="A159:L159"/>
    <mergeCell ref="A160:L160"/>
    <mergeCell ref="A161:L161"/>
    <mergeCell ref="A162:L162"/>
    <mergeCell ref="A163:L163"/>
    <mergeCell ref="A164:L164"/>
    <mergeCell ref="A148:L148"/>
    <mergeCell ref="A149:L149"/>
    <mergeCell ref="A150:L150"/>
    <mergeCell ref="A151:L151"/>
    <mergeCell ref="A152:L152"/>
    <mergeCell ref="Z5:Z7"/>
    <mergeCell ref="AA5:AA7"/>
    <mergeCell ref="A153:L153"/>
    <mergeCell ref="Y6:Y7"/>
    <mergeCell ref="A143:L143"/>
    <mergeCell ref="A144:L144"/>
    <mergeCell ref="A145:L145"/>
    <mergeCell ref="A146:L146"/>
    <mergeCell ref="A147:L147"/>
    <mergeCell ref="Q6:Q7"/>
    <mergeCell ref="R6:R7"/>
    <mergeCell ref="S6:S7"/>
    <mergeCell ref="T6:U6"/>
    <mergeCell ref="V6:W6"/>
    <mergeCell ref="X6:X7"/>
    <mergeCell ref="I6:J6"/>
    <mergeCell ref="D6:D7"/>
    <mergeCell ref="E6:E7"/>
    <mergeCell ref="N6:N7"/>
    <mergeCell ref="O6:O7"/>
    <mergeCell ref="P6:P7"/>
    <mergeCell ref="K6:L6"/>
    <mergeCell ref="M6:M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A6:A7"/>
    <mergeCell ref="B6:B7"/>
    <mergeCell ref="C6:C7"/>
  </mergeCells>
  <conditionalFormatting sqref="AD1:AD3">
    <cfRule type="notContainsBlanks" dxfId="2" priority="1">
      <formula>LEN(TRIM(AD1))&gt;0</formula>
    </cfRule>
  </conditionalFormatting>
  <dataValidations count="14">
    <dataValidation type="list" allowBlank="1" sqref="P66 P52:P57 P29:P48 P78 P59 P50 P120:P121 P113" xr:uid="{DE26DCFD-A26D-4DDA-A513-2BEEAA4542B5}">
      <formula1>#REF!</formula1>
    </dataValidation>
    <dataValidation type="list" allowBlank="1" sqref="P136:P141" xr:uid="{08E263EF-DE6B-4F14-8E24-1BF7B1D6157B}">
      <formula1>#REF!</formula1>
      <formula2>0</formula2>
    </dataValidation>
    <dataValidation type="list" allowBlank="1" sqref="P119 P115 P117" xr:uid="{7F9A2703-C662-40D4-8C75-87FBC7A094BE}">
      <formula1>$AD$8:$AD$9</formula1>
    </dataValidation>
    <dataValidation type="list" allowBlank="1" sqref="H59 H66 H29:H57 H77:H78 H112:H130" xr:uid="{FCBF4DE0-68F9-4227-9B10-6B3C0D11934D}">
      <formula1>"SERVIÇO,CURSO,EVENTO,REUNIÃO,OUTROS"</formula1>
    </dataValidation>
    <dataValidation type="list" allowBlank="1" sqref="P129" xr:uid="{375C99D4-7AEE-4349-95F5-618AB71B06A3}">
      <formula1>$AD$8:$AD$12</formula1>
    </dataValidation>
    <dataValidation type="list" allowBlank="1" sqref="P114 P130" xr:uid="{2D09464D-C62A-4709-9855-A2D0C3B47521}">
      <formula1>$AD$10:$AD$10</formula1>
    </dataValidation>
    <dataValidation type="list" allowBlank="1" sqref="P112" xr:uid="{2683869C-A252-4476-957D-10006E7766E5}">
      <formula1>$AD$8:$AD$8</formula1>
    </dataValidation>
    <dataValidation type="list" allowBlank="1" sqref="H131:H141" xr:uid="{55B7CC0F-3009-4B17-A00A-2FAB5EDD0FEA}">
      <formula1>"SERVIÇO,CURSO,EVENTO,REUNIÃO,OUTROS"</formula1>
      <formula2>0</formula2>
    </dataValidation>
    <dataValidation type="list" allowBlank="1" sqref="P118" xr:uid="{52DABF39-82AA-4AAA-8C5F-63CA25F47F3B}">
      <formula1>$AD$11:$AD$11</formula1>
    </dataValidation>
    <dataValidation type="list" allowBlank="1" sqref="P126:P127" xr:uid="{09797D26-F4D5-40A2-94B6-C33FB7BD6A70}">
      <formula1>$AD$8:$AD$16</formula1>
    </dataValidation>
    <dataValidation type="list" allowBlank="1" sqref="P122" xr:uid="{AC47672B-04A2-420D-A827-905B1876118D}">
      <formula1>$AD$11:$AD$13</formula1>
    </dataValidation>
    <dataValidation type="list" allowBlank="1" sqref="P116 P123:P125" xr:uid="{809890D9-0BAF-409A-97C9-8DF9411F3273}">
      <formula1>$AD$8:$AD$11</formula1>
    </dataValidation>
    <dataValidation type="list" allowBlank="1" sqref="P128" xr:uid="{73AAC810-1597-4F57-9E4B-6851C4C147EF}">
      <formula1>$AD$11:$AD$16</formula1>
    </dataValidation>
    <dataValidation type="list" allowBlank="1" sqref="P131:P135" xr:uid="{72DF1B81-AEF5-4332-B906-3A4D6EBD30AC}">
      <formula1>$AD$8:$AD$14</formula1>
      <formula2>0</formula2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6D4F0-E536-488C-A3E9-787E67D4296F}">
  <dimension ref="A1:AE527"/>
  <sheetViews>
    <sheetView zoomScaleNormal="100" workbookViewId="0">
      <pane xSplit="3" ySplit="7" topLeftCell="D124" activePane="bottomRight" state="frozen"/>
      <selection activeCell="B21" sqref="B21"/>
      <selection pane="topRight" activeCell="B21" sqref="B21"/>
      <selection pane="bottomLeft" activeCell="B21" sqref="B21"/>
      <selection pane="bottomRight" activeCell="C149" sqref="C149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7.375" bestFit="1" customWidth="1"/>
    <col min="4" max="4" width="14" customWidth="1"/>
    <col min="5" max="5" width="35" bestFit="1" customWidth="1"/>
    <col min="6" max="6" width="67.875" bestFit="1" customWidth="1"/>
    <col min="7" max="7" width="18.375" customWidth="1"/>
    <col min="8" max="8" width="13.125" customWidth="1"/>
    <col min="9" max="9" width="7.125" bestFit="1" customWidth="1"/>
    <col min="10" max="10" width="12.5" bestFit="1" customWidth="1"/>
    <col min="11" max="11" width="7.125" bestFit="1" customWidth="1"/>
    <col min="12" max="12" width="37.625" customWidth="1"/>
    <col min="13" max="13" width="13.125" customWidth="1"/>
    <col min="14" max="14" width="15.625" customWidth="1"/>
    <col min="15" max="15" width="32.375" bestFit="1" customWidth="1"/>
    <col min="16" max="16" width="22.375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69" bestFit="1" customWidth="1"/>
    <col min="28" max="29" width="13.125" customWidth="1"/>
  </cols>
  <sheetData>
    <row r="1" spans="1:31" ht="21" x14ac:dyDescent="0.35">
      <c r="A1" s="1012"/>
      <c r="B1" s="1014" t="s">
        <v>0</v>
      </c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  <c r="N1" s="1004"/>
      <c r="O1" s="1004"/>
      <c r="P1" s="1004"/>
      <c r="Q1" s="1004"/>
      <c r="R1" s="1004"/>
      <c r="S1" s="1004"/>
      <c r="T1" s="1004"/>
      <c r="U1" s="1004"/>
      <c r="V1" s="1004"/>
      <c r="W1" s="1004"/>
      <c r="X1" s="1004"/>
      <c r="Y1" s="1004"/>
      <c r="Z1" s="1004"/>
      <c r="AA1" s="1005"/>
      <c r="AB1" s="1"/>
      <c r="AC1" s="1"/>
      <c r="AD1" s="11" t="s">
        <v>46</v>
      </c>
    </row>
    <row r="2" spans="1:31" ht="21" x14ac:dyDescent="0.35">
      <c r="A2" s="1013"/>
      <c r="B2" s="1014" t="s">
        <v>72</v>
      </c>
      <c r="C2" s="1004"/>
      <c r="D2" s="1004"/>
      <c r="E2" s="1004"/>
      <c r="F2" s="1004"/>
      <c r="G2" s="1004"/>
      <c r="H2" s="1004"/>
      <c r="I2" s="1004"/>
      <c r="J2" s="1004"/>
      <c r="K2" s="1004"/>
      <c r="L2" s="1004"/>
      <c r="M2" s="1004"/>
      <c r="N2" s="1004"/>
      <c r="O2" s="1004"/>
      <c r="P2" s="1004"/>
      <c r="Q2" s="1004"/>
      <c r="R2" s="1004"/>
      <c r="S2" s="1004"/>
      <c r="T2" s="1004"/>
      <c r="U2" s="1004"/>
      <c r="V2" s="1004"/>
      <c r="W2" s="1004"/>
      <c r="X2" s="1004"/>
      <c r="Y2" s="1004"/>
      <c r="Z2" s="1004"/>
      <c r="AA2" s="1005"/>
      <c r="AB2" s="1"/>
      <c r="AC2" s="1"/>
      <c r="AD2" s="11" t="s">
        <v>47</v>
      </c>
    </row>
    <row r="3" spans="1:31" ht="21" x14ac:dyDescent="0.35">
      <c r="A3" s="1013"/>
      <c r="B3" s="1014" t="s">
        <v>71</v>
      </c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  <c r="P3" s="1004"/>
      <c r="Q3" s="1004"/>
      <c r="R3" s="1004"/>
      <c r="S3" s="1004"/>
      <c r="T3" s="1004"/>
      <c r="U3" s="1004"/>
      <c r="V3" s="1004"/>
      <c r="W3" s="1004"/>
      <c r="X3" s="1004"/>
      <c r="Y3" s="1004"/>
      <c r="Z3" s="1004"/>
      <c r="AA3" s="1005"/>
      <c r="AB3" s="2"/>
      <c r="AC3" s="2"/>
      <c r="AD3" s="11" t="s">
        <v>48</v>
      </c>
    </row>
    <row r="4" spans="1:31" ht="15" customHeight="1" x14ac:dyDescent="0.25">
      <c r="A4" s="12" t="s">
        <v>1368</v>
      </c>
      <c r="B4" s="3"/>
      <c r="C4" s="1015" t="s">
        <v>1</v>
      </c>
      <c r="D4" s="1016"/>
      <c r="E4" s="1016"/>
      <c r="F4" s="1016"/>
      <c r="G4" s="1016"/>
      <c r="H4" s="1016"/>
      <c r="I4" s="1016"/>
      <c r="J4" s="1016"/>
      <c r="K4" s="1016"/>
      <c r="L4" s="1016"/>
      <c r="M4" s="1016"/>
      <c r="N4" s="1016"/>
      <c r="O4" s="1016"/>
      <c r="P4" s="1016"/>
      <c r="Q4" s="1016"/>
      <c r="R4" s="1016"/>
      <c r="S4" s="1016"/>
      <c r="T4" s="1016"/>
      <c r="U4" s="1016"/>
      <c r="V4" s="1016"/>
      <c r="W4" s="1016"/>
      <c r="X4" s="1016"/>
      <c r="Y4" s="1016"/>
      <c r="Z4" s="1016"/>
      <c r="AA4" s="1017"/>
      <c r="AB4" s="2"/>
      <c r="AC4" s="2"/>
    </row>
    <row r="5" spans="1:31" ht="15.75" customHeight="1" x14ac:dyDescent="0.2">
      <c r="A5" s="1002" t="s">
        <v>2</v>
      </c>
      <c r="B5" s="1001"/>
      <c r="C5" s="1002" t="s">
        <v>3</v>
      </c>
      <c r="D5" s="1000"/>
      <c r="E5" s="1001"/>
      <c r="F5" s="1002" t="s">
        <v>4</v>
      </c>
      <c r="G5" s="1000"/>
      <c r="H5" s="1000"/>
      <c r="I5" s="1000"/>
      <c r="J5" s="1000"/>
      <c r="K5" s="1000"/>
      <c r="L5" s="1000"/>
      <c r="M5" s="1002" t="s">
        <v>5</v>
      </c>
      <c r="N5" s="1000"/>
      <c r="O5" s="1000"/>
      <c r="P5" s="1000"/>
      <c r="Q5" s="1000"/>
      <c r="R5" s="1000"/>
      <c r="S5" s="1001"/>
      <c r="T5" s="1002" t="s">
        <v>6</v>
      </c>
      <c r="U5" s="1000"/>
      <c r="V5" s="1000"/>
      <c r="W5" s="1000"/>
      <c r="X5" s="1000"/>
      <c r="Y5" s="1001"/>
      <c r="Z5" s="1007" t="s">
        <v>24</v>
      </c>
      <c r="AA5" s="1007" t="s">
        <v>25</v>
      </c>
      <c r="AB5" s="4"/>
      <c r="AC5" s="4"/>
      <c r="AD5" s="4"/>
    </row>
    <row r="6" spans="1:31" ht="15.75" customHeight="1" x14ac:dyDescent="0.2">
      <c r="A6" s="1007" t="s">
        <v>7</v>
      </c>
      <c r="B6" s="1007" t="s">
        <v>8</v>
      </c>
      <c r="C6" s="1007" t="s">
        <v>9</v>
      </c>
      <c r="D6" s="1007" t="s">
        <v>10</v>
      </c>
      <c r="E6" s="1007" t="s">
        <v>11</v>
      </c>
      <c r="F6" s="1007" t="s">
        <v>26</v>
      </c>
      <c r="G6" s="1007" t="s">
        <v>27</v>
      </c>
      <c r="H6" s="1007" t="s">
        <v>28</v>
      </c>
      <c r="I6" s="1002" t="s">
        <v>12</v>
      </c>
      <c r="J6" s="1001"/>
      <c r="K6" s="1009" t="s">
        <v>13</v>
      </c>
      <c r="L6" s="1001"/>
      <c r="M6" s="1007" t="s">
        <v>29</v>
      </c>
      <c r="N6" s="1007" t="s">
        <v>30</v>
      </c>
      <c r="O6" s="1007" t="s">
        <v>31</v>
      </c>
      <c r="P6" s="1007" t="s">
        <v>32</v>
      </c>
      <c r="Q6" s="1010" t="s">
        <v>33</v>
      </c>
      <c r="R6" s="1010" t="s">
        <v>34</v>
      </c>
      <c r="S6" s="1010" t="s">
        <v>35</v>
      </c>
      <c r="T6" s="1009" t="s">
        <v>14</v>
      </c>
      <c r="U6" s="1001"/>
      <c r="V6" s="1009" t="s">
        <v>15</v>
      </c>
      <c r="W6" s="1001"/>
      <c r="X6" s="1007" t="s">
        <v>36</v>
      </c>
      <c r="Y6" s="1010" t="s">
        <v>37</v>
      </c>
      <c r="Z6" s="1011"/>
      <c r="AA6" s="1011"/>
      <c r="AB6" s="4"/>
      <c r="AC6" s="4"/>
      <c r="AD6" s="4"/>
      <c r="AE6" s="4"/>
    </row>
    <row r="7" spans="1:31" ht="30" x14ac:dyDescent="0.2">
      <c r="A7" s="1011"/>
      <c r="B7" s="1011"/>
      <c r="C7" s="1011"/>
      <c r="D7" s="1011"/>
      <c r="E7" s="1011"/>
      <c r="F7" s="1011"/>
      <c r="G7" s="1011"/>
      <c r="H7" s="1011"/>
      <c r="I7" s="14" t="s">
        <v>38</v>
      </c>
      <c r="J7" s="14" t="s">
        <v>39</v>
      </c>
      <c r="K7" s="14" t="s">
        <v>40</v>
      </c>
      <c r="L7" s="13" t="s">
        <v>41</v>
      </c>
      <c r="M7" s="1011"/>
      <c r="N7" s="1011"/>
      <c r="O7" s="1011"/>
      <c r="P7" s="1011"/>
      <c r="Q7" s="1011"/>
      <c r="R7" s="1011"/>
      <c r="S7" s="1011"/>
      <c r="T7" s="14" t="s">
        <v>42</v>
      </c>
      <c r="U7" s="13" t="s">
        <v>43</v>
      </c>
      <c r="V7" s="14" t="s">
        <v>44</v>
      </c>
      <c r="W7" s="13" t="s">
        <v>45</v>
      </c>
      <c r="X7" s="1011"/>
      <c r="Y7" s="1011"/>
      <c r="Z7" s="1011"/>
      <c r="AA7" s="1011"/>
      <c r="AB7" s="4"/>
      <c r="AC7" s="4"/>
      <c r="AD7" s="4"/>
      <c r="AE7" s="4"/>
    </row>
    <row r="8" spans="1:31" ht="15.75" x14ac:dyDescent="0.25">
      <c r="A8" s="436" t="s">
        <v>374</v>
      </c>
      <c r="B8" s="436" t="s">
        <v>75</v>
      </c>
      <c r="C8" s="823" t="s">
        <v>663</v>
      </c>
      <c r="D8" s="617"/>
      <c r="E8" s="693" t="s">
        <v>97</v>
      </c>
      <c r="F8" s="894" t="s">
        <v>1369</v>
      </c>
      <c r="G8" s="895"/>
      <c r="H8" s="896" t="s">
        <v>403</v>
      </c>
      <c r="I8" s="896" t="s">
        <v>74</v>
      </c>
      <c r="J8" s="897" t="s">
        <v>73</v>
      </c>
      <c r="K8" s="896" t="s">
        <v>1370</v>
      </c>
      <c r="L8" s="738" t="s">
        <v>1371</v>
      </c>
      <c r="M8" s="898"/>
      <c r="N8" s="899"/>
      <c r="O8" s="900"/>
      <c r="P8" s="741"/>
      <c r="Q8" s="741"/>
      <c r="R8" s="741"/>
      <c r="S8" s="743"/>
      <c r="T8" s="438">
        <v>3</v>
      </c>
      <c r="U8" s="445">
        <v>906.25</v>
      </c>
      <c r="V8" s="438">
        <v>1</v>
      </c>
      <c r="W8" s="445">
        <v>302.08</v>
      </c>
      <c r="X8" s="745">
        <v>3.5</v>
      </c>
      <c r="Y8" s="746">
        <v>3020.83</v>
      </c>
      <c r="Z8" s="824">
        <v>3020.83</v>
      </c>
      <c r="AA8" s="464"/>
      <c r="AB8" s="4"/>
      <c r="AC8" s="4"/>
      <c r="AD8" s="4"/>
      <c r="AE8" s="4"/>
    </row>
    <row r="9" spans="1:31" ht="25.5" x14ac:dyDescent="0.2">
      <c r="A9" s="436" t="s">
        <v>374</v>
      </c>
      <c r="B9" s="436" t="s">
        <v>75</v>
      </c>
      <c r="C9" s="823" t="s">
        <v>663</v>
      </c>
      <c r="D9" s="617"/>
      <c r="E9" s="693" t="s">
        <v>97</v>
      </c>
      <c r="F9" s="894" t="s">
        <v>1372</v>
      </c>
      <c r="G9" s="901"/>
      <c r="H9" s="902" t="s">
        <v>403</v>
      </c>
      <c r="I9" s="902" t="s">
        <v>74</v>
      </c>
      <c r="J9" s="903" t="s">
        <v>73</v>
      </c>
      <c r="K9" s="896" t="s">
        <v>603</v>
      </c>
      <c r="L9" s="738" t="s">
        <v>394</v>
      </c>
      <c r="M9" s="898"/>
      <c r="N9" s="899"/>
      <c r="O9" s="900"/>
      <c r="P9" s="464"/>
      <c r="Q9" s="464"/>
      <c r="R9" s="464"/>
      <c r="S9" s="465"/>
      <c r="T9" s="438">
        <v>0</v>
      </c>
      <c r="U9" s="445">
        <v>0</v>
      </c>
      <c r="V9" s="438">
        <v>1</v>
      </c>
      <c r="W9" s="445">
        <v>302.08</v>
      </c>
      <c r="X9" s="745">
        <v>0.5</v>
      </c>
      <c r="Y9" s="746">
        <v>302.08</v>
      </c>
      <c r="Z9" s="825">
        <v>302.08</v>
      </c>
      <c r="AA9" s="464"/>
      <c r="AB9" s="4"/>
      <c r="AC9" s="4"/>
      <c r="AD9" s="4"/>
      <c r="AE9" s="4"/>
    </row>
    <row r="10" spans="1:31" ht="25.5" x14ac:dyDescent="0.2">
      <c r="A10" s="436" t="s">
        <v>374</v>
      </c>
      <c r="B10" s="436" t="s">
        <v>75</v>
      </c>
      <c r="C10" s="823" t="s">
        <v>1373</v>
      </c>
      <c r="D10" s="617"/>
      <c r="E10" s="693" t="s">
        <v>97</v>
      </c>
      <c r="F10" s="894" t="s">
        <v>1374</v>
      </c>
      <c r="G10" s="895"/>
      <c r="H10" s="896" t="s">
        <v>403</v>
      </c>
      <c r="I10" s="896" t="s">
        <v>74</v>
      </c>
      <c r="J10" s="897" t="s">
        <v>73</v>
      </c>
      <c r="K10" s="896" t="s">
        <v>1375</v>
      </c>
      <c r="L10" s="904" t="s">
        <v>1376</v>
      </c>
      <c r="M10" s="898"/>
      <c r="N10" s="899"/>
      <c r="O10" s="905"/>
      <c r="P10" s="464"/>
      <c r="Q10" s="464"/>
      <c r="R10" s="464"/>
      <c r="S10" s="465"/>
      <c r="T10" s="438">
        <v>2</v>
      </c>
      <c r="U10" s="445">
        <v>906.25</v>
      </c>
      <c r="V10" s="438">
        <v>1</v>
      </c>
      <c r="W10" s="445">
        <v>302.08</v>
      </c>
      <c r="X10" s="745">
        <v>2.5</v>
      </c>
      <c r="Y10" s="746">
        <v>2114.58</v>
      </c>
      <c r="Z10" s="824">
        <v>2114.58</v>
      </c>
      <c r="AA10" s="464"/>
      <c r="AB10" s="4"/>
      <c r="AC10" s="4"/>
      <c r="AD10" s="4"/>
      <c r="AE10" s="4"/>
    </row>
    <row r="11" spans="1:31" ht="25.5" x14ac:dyDescent="0.2">
      <c r="A11" s="436" t="s">
        <v>374</v>
      </c>
      <c r="B11" s="436" t="s">
        <v>75</v>
      </c>
      <c r="C11" s="823" t="s">
        <v>437</v>
      </c>
      <c r="D11" s="617"/>
      <c r="E11" s="693" t="s">
        <v>97</v>
      </c>
      <c r="F11" s="894" t="s">
        <v>1377</v>
      </c>
      <c r="G11" s="895"/>
      <c r="H11" s="896" t="s">
        <v>403</v>
      </c>
      <c r="I11" s="896" t="s">
        <v>74</v>
      </c>
      <c r="J11" s="897" t="s">
        <v>73</v>
      </c>
      <c r="K11" s="896" t="s">
        <v>1375</v>
      </c>
      <c r="L11" s="904" t="s">
        <v>1376</v>
      </c>
      <c r="M11" s="898"/>
      <c r="N11" s="899"/>
      <c r="O11" s="906"/>
      <c r="P11" s="464"/>
      <c r="Q11" s="464"/>
      <c r="R11" s="464"/>
      <c r="S11" s="465"/>
      <c r="T11" s="438">
        <v>3</v>
      </c>
      <c r="U11" s="445">
        <v>906.25</v>
      </c>
      <c r="V11" s="438">
        <v>1</v>
      </c>
      <c r="W11" s="445">
        <v>302.08</v>
      </c>
      <c r="X11" s="745">
        <v>3.5</v>
      </c>
      <c r="Y11" s="826">
        <v>3020.83</v>
      </c>
      <c r="Z11" s="824">
        <v>3020.83</v>
      </c>
      <c r="AA11" s="464"/>
      <c r="AB11" s="4"/>
      <c r="AC11" s="4"/>
      <c r="AD11" s="4"/>
      <c r="AE11" s="4"/>
    </row>
    <row r="12" spans="1:31" ht="15.75" x14ac:dyDescent="0.2">
      <c r="A12" s="436" t="s">
        <v>374</v>
      </c>
      <c r="B12" s="436" t="s">
        <v>75</v>
      </c>
      <c r="C12" s="823" t="s">
        <v>1231</v>
      </c>
      <c r="D12" s="904"/>
      <c r="E12" s="693" t="s">
        <v>97</v>
      </c>
      <c r="F12" s="907" t="s">
        <v>1489</v>
      </c>
      <c r="G12" s="895"/>
      <c r="H12" s="896" t="s">
        <v>403</v>
      </c>
      <c r="I12" s="896" t="s">
        <v>74</v>
      </c>
      <c r="J12" s="897" t="s">
        <v>73</v>
      </c>
      <c r="K12" s="896" t="s">
        <v>1370</v>
      </c>
      <c r="L12" s="904" t="s">
        <v>1371</v>
      </c>
      <c r="M12" s="898"/>
      <c r="N12" s="899"/>
      <c r="O12" s="906"/>
      <c r="P12" s="464"/>
      <c r="Q12" s="464"/>
      <c r="R12" s="464"/>
      <c r="S12" s="465"/>
      <c r="T12" s="438">
        <v>3</v>
      </c>
      <c r="U12" s="445">
        <v>906.25</v>
      </c>
      <c r="V12" s="438">
        <v>1</v>
      </c>
      <c r="W12" s="445">
        <v>302.08</v>
      </c>
      <c r="X12" s="745">
        <v>3.5</v>
      </c>
      <c r="Y12" s="826">
        <v>3020.83</v>
      </c>
      <c r="Z12" s="824">
        <v>3020.83</v>
      </c>
      <c r="AA12" s="464"/>
      <c r="AB12" s="4"/>
      <c r="AC12" s="4"/>
      <c r="AD12" s="4"/>
      <c r="AE12" s="4"/>
    </row>
    <row r="13" spans="1:31" ht="15.75" x14ac:dyDescent="0.2">
      <c r="A13" s="436" t="s">
        <v>374</v>
      </c>
      <c r="B13" s="436" t="s">
        <v>75</v>
      </c>
      <c r="C13" s="823" t="s">
        <v>422</v>
      </c>
      <c r="D13" s="617"/>
      <c r="E13" s="693" t="s">
        <v>97</v>
      </c>
      <c r="F13" s="907" t="s">
        <v>1489</v>
      </c>
      <c r="G13" s="895"/>
      <c r="H13" s="896" t="s">
        <v>403</v>
      </c>
      <c r="I13" s="896" t="s">
        <v>74</v>
      </c>
      <c r="J13" s="897" t="s">
        <v>73</v>
      </c>
      <c r="K13" s="896" t="s">
        <v>1370</v>
      </c>
      <c r="L13" s="738" t="s">
        <v>1371</v>
      </c>
      <c r="M13" s="898"/>
      <c r="N13" s="899"/>
      <c r="O13" s="908"/>
      <c r="P13" s="464"/>
      <c r="Q13" s="464"/>
      <c r="R13" s="464"/>
      <c r="S13" s="465"/>
      <c r="T13" s="438">
        <v>3</v>
      </c>
      <c r="U13" s="445">
        <v>906.25</v>
      </c>
      <c r="V13" s="438">
        <v>1</v>
      </c>
      <c r="W13" s="445">
        <v>302.08</v>
      </c>
      <c r="X13" s="745">
        <v>3.5</v>
      </c>
      <c r="Y13" s="826">
        <v>3020.83</v>
      </c>
      <c r="Z13" s="824">
        <v>3020.83</v>
      </c>
      <c r="AA13" s="464"/>
      <c r="AB13" s="4"/>
      <c r="AC13" s="4"/>
      <c r="AD13" s="4"/>
      <c r="AE13" s="4"/>
    </row>
    <row r="14" spans="1:31" ht="25.5" x14ac:dyDescent="0.2">
      <c r="A14" s="436" t="s">
        <v>374</v>
      </c>
      <c r="B14" s="436" t="s">
        <v>75</v>
      </c>
      <c r="C14" s="823" t="s">
        <v>1378</v>
      </c>
      <c r="D14" s="617"/>
      <c r="E14" s="693" t="s">
        <v>97</v>
      </c>
      <c r="F14" s="894" t="s">
        <v>1379</v>
      </c>
      <c r="G14" s="895"/>
      <c r="H14" s="896" t="s">
        <v>403</v>
      </c>
      <c r="I14" s="896" t="s">
        <v>74</v>
      </c>
      <c r="J14" s="897" t="s">
        <v>73</v>
      </c>
      <c r="K14" s="896" t="s">
        <v>1380</v>
      </c>
      <c r="L14" s="738" t="s">
        <v>134</v>
      </c>
      <c r="M14" s="898"/>
      <c r="N14" s="899"/>
      <c r="O14" s="900"/>
      <c r="P14" s="464"/>
      <c r="Q14" s="464"/>
      <c r="R14" s="464"/>
      <c r="S14" s="465"/>
      <c r="T14" s="438">
        <v>2</v>
      </c>
      <c r="U14" s="445">
        <v>906.25</v>
      </c>
      <c r="V14" s="753">
        <v>0</v>
      </c>
      <c r="W14" s="445">
        <v>0</v>
      </c>
      <c r="X14" s="745">
        <v>2</v>
      </c>
      <c r="Y14" s="826">
        <v>1812.5</v>
      </c>
      <c r="Z14" s="824">
        <v>1812.5</v>
      </c>
      <c r="AA14" s="464"/>
      <c r="AB14" s="4"/>
      <c r="AC14" s="4"/>
      <c r="AD14" s="4"/>
      <c r="AE14" s="4"/>
    </row>
    <row r="15" spans="1:31" ht="15.75" x14ac:dyDescent="0.2">
      <c r="A15" s="436" t="s">
        <v>374</v>
      </c>
      <c r="B15" s="436" t="s">
        <v>75</v>
      </c>
      <c r="C15" s="823" t="s">
        <v>1381</v>
      </c>
      <c r="D15" s="617"/>
      <c r="E15" s="693" t="s">
        <v>97</v>
      </c>
      <c r="F15" s="894" t="s">
        <v>1382</v>
      </c>
      <c r="G15" s="895"/>
      <c r="H15" s="896" t="s">
        <v>403</v>
      </c>
      <c r="I15" s="896" t="s">
        <v>74</v>
      </c>
      <c r="J15" s="897" t="s">
        <v>73</v>
      </c>
      <c r="K15" s="896" t="s">
        <v>603</v>
      </c>
      <c r="L15" s="904" t="s">
        <v>394</v>
      </c>
      <c r="M15" s="898"/>
      <c r="N15" s="899"/>
      <c r="O15" s="900"/>
      <c r="P15" s="464"/>
      <c r="Q15" s="464"/>
      <c r="R15" s="464"/>
      <c r="S15" s="465"/>
      <c r="T15" s="438">
        <v>3</v>
      </c>
      <c r="U15" s="445">
        <v>906.25</v>
      </c>
      <c r="V15" s="753">
        <v>0</v>
      </c>
      <c r="W15" s="445">
        <v>0</v>
      </c>
      <c r="X15" s="745">
        <v>3</v>
      </c>
      <c r="Y15" s="826">
        <v>2718.75</v>
      </c>
      <c r="Z15" s="824">
        <v>2718.75</v>
      </c>
      <c r="AA15" s="464"/>
      <c r="AB15" s="4"/>
      <c r="AC15" s="4"/>
      <c r="AD15" s="4"/>
      <c r="AE15" s="4"/>
    </row>
    <row r="16" spans="1:31" ht="51" x14ac:dyDescent="0.2">
      <c r="A16" s="436" t="s">
        <v>374</v>
      </c>
      <c r="B16" s="436" t="s">
        <v>75</v>
      </c>
      <c r="C16" s="823" t="s">
        <v>1383</v>
      </c>
      <c r="D16" s="617"/>
      <c r="E16" s="693" t="s">
        <v>97</v>
      </c>
      <c r="F16" s="894" t="s">
        <v>1384</v>
      </c>
      <c r="G16" s="895"/>
      <c r="H16" s="896" t="s">
        <v>403</v>
      </c>
      <c r="I16" s="896" t="s">
        <v>74</v>
      </c>
      <c r="J16" s="897" t="s">
        <v>73</v>
      </c>
      <c r="K16" s="896" t="s">
        <v>1380</v>
      </c>
      <c r="L16" s="904" t="s">
        <v>134</v>
      </c>
      <c r="M16" s="898"/>
      <c r="N16" s="899"/>
      <c r="O16" s="900"/>
      <c r="P16" s="464"/>
      <c r="Q16" s="464"/>
      <c r="R16" s="464"/>
      <c r="S16" s="465"/>
      <c r="T16" s="438">
        <v>3</v>
      </c>
      <c r="U16" s="445">
        <v>906.25</v>
      </c>
      <c r="V16" s="438">
        <v>1</v>
      </c>
      <c r="W16" s="445">
        <v>302.08</v>
      </c>
      <c r="X16" s="745">
        <v>3.5</v>
      </c>
      <c r="Y16" s="826">
        <v>3020.83</v>
      </c>
      <c r="Z16" s="824">
        <v>3020.83</v>
      </c>
      <c r="AA16" s="464"/>
      <c r="AB16" s="4"/>
      <c r="AC16" s="4"/>
      <c r="AD16" s="4"/>
      <c r="AE16" s="4"/>
    </row>
    <row r="17" spans="1:31" ht="51" x14ac:dyDescent="0.2">
      <c r="A17" s="436" t="s">
        <v>374</v>
      </c>
      <c r="B17" s="436" t="s">
        <v>75</v>
      </c>
      <c r="C17" s="823" t="s">
        <v>1385</v>
      </c>
      <c r="D17" s="617"/>
      <c r="E17" s="693" t="s">
        <v>97</v>
      </c>
      <c r="F17" s="894" t="s">
        <v>1384</v>
      </c>
      <c r="G17" s="895"/>
      <c r="H17" s="896" t="s">
        <v>403</v>
      </c>
      <c r="I17" s="896" t="s">
        <v>74</v>
      </c>
      <c r="J17" s="897" t="s">
        <v>73</v>
      </c>
      <c r="K17" s="896" t="s">
        <v>1380</v>
      </c>
      <c r="L17" s="904" t="s">
        <v>134</v>
      </c>
      <c r="M17" s="898"/>
      <c r="N17" s="899"/>
      <c r="O17" s="900"/>
      <c r="P17" s="464"/>
      <c r="Q17" s="464"/>
      <c r="R17" s="464"/>
      <c r="S17" s="465"/>
      <c r="T17" s="438">
        <v>3</v>
      </c>
      <c r="U17" s="445">
        <v>906.25</v>
      </c>
      <c r="V17" s="438">
        <v>1</v>
      </c>
      <c r="W17" s="445">
        <v>302.08</v>
      </c>
      <c r="X17" s="745">
        <v>3.5</v>
      </c>
      <c r="Y17" s="826">
        <v>3020.83</v>
      </c>
      <c r="Z17" s="824">
        <v>3020.83</v>
      </c>
      <c r="AA17" s="464"/>
      <c r="AB17" s="4"/>
      <c r="AC17" s="4"/>
      <c r="AD17" s="4"/>
      <c r="AE17" s="4"/>
    </row>
    <row r="18" spans="1:31" ht="15.75" x14ac:dyDescent="0.2">
      <c r="A18" s="436" t="s">
        <v>374</v>
      </c>
      <c r="B18" s="436" t="s">
        <v>75</v>
      </c>
      <c r="C18" s="823" t="s">
        <v>422</v>
      </c>
      <c r="D18" s="617"/>
      <c r="E18" s="693" t="s">
        <v>97</v>
      </c>
      <c r="F18" s="894" t="s">
        <v>1386</v>
      </c>
      <c r="G18" s="895"/>
      <c r="H18" s="896" t="s">
        <v>403</v>
      </c>
      <c r="I18" s="896" t="s">
        <v>74</v>
      </c>
      <c r="J18" s="897" t="s">
        <v>73</v>
      </c>
      <c r="K18" s="896" t="s">
        <v>1270</v>
      </c>
      <c r="L18" s="904" t="s">
        <v>1271</v>
      </c>
      <c r="M18" s="898"/>
      <c r="N18" s="899"/>
      <c r="O18" s="900"/>
      <c r="P18" s="464"/>
      <c r="Q18" s="464"/>
      <c r="R18" s="464"/>
      <c r="S18" s="465"/>
      <c r="T18" s="438">
        <v>2</v>
      </c>
      <c r="U18" s="445">
        <v>906.25</v>
      </c>
      <c r="V18" s="438">
        <v>0</v>
      </c>
      <c r="W18" s="445">
        <v>0</v>
      </c>
      <c r="X18" s="745">
        <v>2</v>
      </c>
      <c r="Y18" s="826">
        <v>1812.5</v>
      </c>
      <c r="Z18" s="824">
        <v>1812.5</v>
      </c>
      <c r="AA18" s="464"/>
      <c r="AB18" s="4"/>
      <c r="AC18" s="4"/>
      <c r="AD18" s="4"/>
      <c r="AE18" s="4"/>
    </row>
    <row r="19" spans="1:31" ht="15.75" x14ac:dyDescent="0.2">
      <c r="A19" s="436" t="s">
        <v>374</v>
      </c>
      <c r="B19" s="436" t="s">
        <v>75</v>
      </c>
      <c r="C19" s="823" t="s">
        <v>437</v>
      </c>
      <c r="D19" s="617"/>
      <c r="E19" s="693" t="s">
        <v>97</v>
      </c>
      <c r="F19" s="894" t="s">
        <v>1387</v>
      </c>
      <c r="G19" s="895"/>
      <c r="H19" s="896" t="s">
        <v>403</v>
      </c>
      <c r="I19" s="896" t="s">
        <v>74</v>
      </c>
      <c r="J19" s="897" t="s">
        <v>73</v>
      </c>
      <c r="K19" s="896" t="s">
        <v>1270</v>
      </c>
      <c r="L19" s="904" t="s">
        <v>1271</v>
      </c>
      <c r="M19" s="898"/>
      <c r="N19" s="899"/>
      <c r="O19" s="900"/>
      <c r="P19" s="464"/>
      <c r="Q19" s="464"/>
      <c r="R19" s="464"/>
      <c r="S19" s="465"/>
      <c r="T19" s="438">
        <v>3</v>
      </c>
      <c r="U19" s="445">
        <v>906.25</v>
      </c>
      <c r="V19" s="438">
        <v>1</v>
      </c>
      <c r="W19" s="445">
        <v>302.08</v>
      </c>
      <c r="X19" s="745">
        <v>3.5</v>
      </c>
      <c r="Y19" s="826">
        <v>3020.83</v>
      </c>
      <c r="Z19" s="824">
        <v>3020.83</v>
      </c>
      <c r="AA19" s="464"/>
      <c r="AB19" s="4"/>
      <c r="AC19" s="4"/>
      <c r="AD19" s="4"/>
      <c r="AE19" s="4"/>
    </row>
    <row r="20" spans="1:31" ht="25.5" x14ac:dyDescent="0.2">
      <c r="A20" s="436" t="s">
        <v>374</v>
      </c>
      <c r="B20" s="436" t="s">
        <v>75</v>
      </c>
      <c r="C20" s="823" t="s">
        <v>1388</v>
      </c>
      <c r="D20" s="617"/>
      <c r="E20" s="909" t="s">
        <v>97</v>
      </c>
      <c r="F20" s="894" t="s">
        <v>1389</v>
      </c>
      <c r="G20" s="895"/>
      <c r="H20" s="896" t="s">
        <v>403</v>
      </c>
      <c r="I20" s="896" t="s">
        <v>74</v>
      </c>
      <c r="J20" s="897" t="s">
        <v>73</v>
      </c>
      <c r="K20" s="896" t="s">
        <v>603</v>
      </c>
      <c r="L20" s="896" t="s">
        <v>394</v>
      </c>
      <c r="M20" s="898"/>
      <c r="N20" s="899"/>
      <c r="O20" s="900"/>
      <c r="P20" s="464"/>
      <c r="Q20" s="464"/>
      <c r="R20" s="464"/>
      <c r="S20" s="465"/>
      <c r="T20" s="438">
        <v>4</v>
      </c>
      <c r="U20" s="445">
        <v>906.25</v>
      </c>
      <c r="V20" s="438">
        <v>1</v>
      </c>
      <c r="W20" s="445">
        <v>302.08</v>
      </c>
      <c r="X20" s="745">
        <v>4.5</v>
      </c>
      <c r="Y20" s="826">
        <v>3927.08</v>
      </c>
      <c r="Z20" s="824">
        <v>3927.08</v>
      </c>
      <c r="AA20" s="464"/>
      <c r="AB20" s="4"/>
      <c r="AC20" s="4"/>
      <c r="AD20" s="4"/>
      <c r="AE20" s="4"/>
    </row>
    <row r="21" spans="1:31" ht="42.75" x14ac:dyDescent="0.2">
      <c r="A21" s="438" t="s">
        <v>75</v>
      </c>
      <c r="B21" s="438" t="s">
        <v>443</v>
      </c>
      <c r="C21" s="827" t="s">
        <v>1390</v>
      </c>
      <c r="D21" s="910" t="s">
        <v>1391</v>
      </c>
      <c r="E21" s="911" t="s">
        <v>1392</v>
      </c>
      <c r="F21" s="478" t="s">
        <v>1393</v>
      </c>
      <c r="G21" s="912"/>
      <c r="H21" s="896" t="s">
        <v>403</v>
      </c>
      <c r="I21" s="896" t="s">
        <v>74</v>
      </c>
      <c r="J21" s="897" t="s">
        <v>73</v>
      </c>
      <c r="K21" s="896" t="s">
        <v>448</v>
      </c>
      <c r="L21" s="910" t="s">
        <v>449</v>
      </c>
      <c r="M21" s="896"/>
      <c r="N21" s="896"/>
      <c r="O21" s="896"/>
      <c r="P21" s="464"/>
      <c r="Q21" s="464"/>
      <c r="R21" s="464"/>
      <c r="S21" s="465"/>
      <c r="T21" s="438">
        <v>3</v>
      </c>
      <c r="U21" s="445">
        <v>332.08</v>
      </c>
      <c r="V21" s="438">
        <v>1</v>
      </c>
      <c r="W21" s="445">
        <v>99.64</v>
      </c>
      <c r="X21" s="438">
        <v>3.5</v>
      </c>
      <c r="Y21" s="828">
        <v>1095.8800000000001</v>
      </c>
      <c r="Z21" s="829">
        <v>1095.8800000000001</v>
      </c>
      <c r="AA21" s="464"/>
      <c r="AB21" s="4"/>
      <c r="AC21" s="4"/>
      <c r="AD21" s="4"/>
      <c r="AE21" s="4"/>
    </row>
    <row r="22" spans="1:31" ht="28.5" x14ac:dyDescent="0.2">
      <c r="A22" s="438" t="s">
        <v>75</v>
      </c>
      <c r="B22" s="438" t="s">
        <v>443</v>
      </c>
      <c r="C22" s="827" t="s">
        <v>669</v>
      </c>
      <c r="D22" s="910" t="s">
        <v>1394</v>
      </c>
      <c r="E22" s="911" t="s">
        <v>677</v>
      </c>
      <c r="F22" s="478" t="s">
        <v>1393</v>
      </c>
      <c r="G22" s="912"/>
      <c r="H22" s="896" t="s">
        <v>403</v>
      </c>
      <c r="I22" s="896" t="s">
        <v>74</v>
      </c>
      <c r="J22" s="897" t="s">
        <v>73</v>
      </c>
      <c r="K22" s="896" t="s">
        <v>448</v>
      </c>
      <c r="L22" s="910" t="s">
        <v>449</v>
      </c>
      <c r="M22" s="896"/>
      <c r="N22" s="896"/>
      <c r="O22" s="896"/>
      <c r="P22" s="464"/>
      <c r="Q22" s="464"/>
      <c r="R22" s="464"/>
      <c r="S22" s="465"/>
      <c r="T22" s="438">
        <v>3</v>
      </c>
      <c r="U22" s="445">
        <v>332.08</v>
      </c>
      <c r="V22" s="438">
        <v>1</v>
      </c>
      <c r="W22" s="445">
        <v>99.64</v>
      </c>
      <c r="X22" s="438">
        <v>3.5</v>
      </c>
      <c r="Y22" s="828">
        <v>1095.8800000000001</v>
      </c>
      <c r="Z22" s="829">
        <v>1095.8800000000001</v>
      </c>
      <c r="AA22" s="464"/>
      <c r="AB22" s="4"/>
      <c r="AC22" s="4"/>
      <c r="AD22" s="4"/>
      <c r="AE22" s="4"/>
    </row>
    <row r="23" spans="1:31" ht="28.5" x14ac:dyDescent="0.2">
      <c r="A23" s="436" t="s">
        <v>374</v>
      </c>
      <c r="B23" s="438" t="s">
        <v>443</v>
      </c>
      <c r="C23" s="827" t="s">
        <v>1395</v>
      </c>
      <c r="D23" s="910">
        <v>2503751</v>
      </c>
      <c r="E23" s="913" t="s">
        <v>1396</v>
      </c>
      <c r="F23" s="478" t="s">
        <v>1393</v>
      </c>
      <c r="G23" s="912"/>
      <c r="H23" s="896" t="s">
        <v>403</v>
      </c>
      <c r="I23" s="896" t="s">
        <v>74</v>
      </c>
      <c r="J23" s="897" t="s">
        <v>73</v>
      </c>
      <c r="K23" s="896" t="s">
        <v>448</v>
      </c>
      <c r="L23" s="896" t="s">
        <v>449</v>
      </c>
      <c r="M23" s="896"/>
      <c r="N23" s="896"/>
      <c r="O23" s="896"/>
      <c r="P23" s="464"/>
      <c r="Q23" s="464"/>
      <c r="R23" s="464"/>
      <c r="S23" s="465"/>
      <c r="T23" s="438">
        <v>2</v>
      </c>
      <c r="U23" s="445">
        <v>449.67</v>
      </c>
      <c r="V23" s="438">
        <v>1</v>
      </c>
      <c r="W23" s="445">
        <v>134.9</v>
      </c>
      <c r="X23" s="438">
        <v>2.5</v>
      </c>
      <c r="Y23" s="828">
        <v>1034.24</v>
      </c>
      <c r="Z23" s="829">
        <v>1034.24</v>
      </c>
      <c r="AA23" s="464"/>
      <c r="AB23" s="4"/>
      <c r="AC23" s="4"/>
      <c r="AD23" s="4"/>
      <c r="AE23" s="4"/>
    </row>
    <row r="24" spans="1:31" ht="28.5" x14ac:dyDescent="0.2">
      <c r="A24" s="436" t="s">
        <v>374</v>
      </c>
      <c r="B24" s="438" t="s">
        <v>443</v>
      </c>
      <c r="C24" s="827" t="s">
        <v>1397</v>
      </c>
      <c r="D24" s="910" t="s">
        <v>1398</v>
      </c>
      <c r="E24" s="910" t="s">
        <v>1399</v>
      </c>
      <c r="F24" s="478" t="s">
        <v>1400</v>
      </c>
      <c r="G24" s="912"/>
      <c r="H24" s="896" t="s">
        <v>403</v>
      </c>
      <c r="I24" s="896" t="s">
        <v>74</v>
      </c>
      <c r="J24" s="897" t="s">
        <v>73</v>
      </c>
      <c r="K24" s="896" t="s">
        <v>1401</v>
      </c>
      <c r="L24" s="896" t="s">
        <v>1402</v>
      </c>
      <c r="M24" s="896"/>
      <c r="N24" s="896"/>
      <c r="O24" s="896"/>
      <c r="P24" s="464"/>
      <c r="Q24" s="464"/>
      <c r="R24" s="464"/>
      <c r="S24" s="465"/>
      <c r="T24" s="438">
        <v>3</v>
      </c>
      <c r="U24" s="445">
        <v>906.25</v>
      </c>
      <c r="V24" s="438">
        <v>1</v>
      </c>
      <c r="W24" s="445">
        <v>302.08</v>
      </c>
      <c r="X24" s="438">
        <v>3.5</v>
      </c>
      <c r="Y24" s="828">
        <v>3020.83</v>
      </c>
      <c r="Z24" s="829">
        <v>3020.83</v>
      </c>
      <c r="AA24" s="464"/>
      <c r="AB24" s="4"/>
      <c r="AC24" s="4"/>
      <c r="AD24" s="4"/>
      <c r="AE24" s="4"/>
    </row>
    <row r="25" spans="1:31" ht="28.5" x14ac:dyDescent="0.2">
      <c r="A25" s="436" t="s">
        <v>374</v>
      </c>
      <c r="B25" s="438" t="s">
        <v>443</v>
      </c>
      <c r="C25" s="827" t="s">
        <v>1403</v>
      </c>
      <c r="D25" s="910" t="s">
        <v>1404</v>
      </c>
      <c r="E25" s="910" t="s">
        <v>1399</v>
      </c>
      <c r="F25" s="478" t="s">
        <v>1400</v>
      </c>
      <c r="G25" s="912"/>
      <c r="H25" s="896" t="s">
        <v>403</v>
      </c>
      <c r="I25" s="896" t="s">
        <v>417</v>
      </c>
      <c r="J25" s="897" t="s">
        <v>1405</v>
      </c>
      <c r="K25" s="896" t="s">
        <v>1401</v>
      </c>
      <c r="L25" s="896" t="s">
        <v>1402</v>
      </c>
      <c r="M25" s="896"/>
      <c r="N25" s="896"/>
      <c r="O25" s="896"/>
      <c r="P25" s="464"/>
      <c r="Q25" s="464"/>
      <c r="R25" s="464"/>
      <c r="S25" s="465"/>
      <c r="T25" s="438">
        <v>3</v>
      </c>
      <c r="U25" s="445">
        <v>906.25</v>
      </c>
      <c r="V25" s="438">
        <v>1</v>
      </c>
      <c r="W25" s="445">
        <v>302.08</v>
      </c>
      <c r="X25" s="438">
        <v>3.5</v>
      </c>
      <c r="Y25" s="828">
        <v>3020.83</v>
      </c>
      <c r="Z25" s="829">
        <v>3020.83</v>
      </c>
      <c r="AA25" s="464"/>
    </row>
    <row r="26" spans="1:31" ht="42.75" x14ac:dyDescent="0.2">
      <c r="A26" s="436" t="s">
        <v>374</v>
      </c>
      <c r="B26" s="438" t="s">
        <v>443</v>
      </c>
      <c r="C26" s="827" t="s">
        <v>1406</v>
      </c>
      <c r="D26" s="910" t="s">
        <v>1407</v>
      </c>
      <c r="E26" s="910" t="s">
        <v>1399</v>
      </c>
      <c r="F26" s="478" t="s">
        <v>1400</v>
      </c>
      <c r="G26" s="912"/>
      <c r="H26" s="896" t="s">
        <v>403</v>
      </c>
      <c r="I26" s="896" t="s">
        <v>74</v>
      </c>
      <c r="J26" s="897" t="s">
        <v>1408</v>
      </c>
      <c r="K26" s="896" t="s">
        <v>1401</v>
      </c>
      <c r="L26" s="896" t="s">
        <v>1402</v>
      </c>
      <c r="M26" s="896"/>
      <c r="N26" s="896"/>
      <c r="O26" s="896"/>
      <c r="P26" s="464"/>
      <c r="Q26" s="464"/>
      <c r="R26" s="464"/>
      <c r="S26" s="465"/>
      <c r="T26" s="438">
        <v>3</v>
      </c>
      <c r="U26" s="445">
        <v>906.25</v>
      </c>
      <c r="V26" s="438">
        <v>1</v>
      </c>
      <c r="W26" s="445">
        <v>302.08</v>
      </c>
      <c r="X26" s="438">
        <v>3.5</v>
      </c>
      <c r="Y26" s="828">
        <v>3020.83</v>
      </c>
      <c r="Z26" s="829">
        <v>3020.83</v>
      </c>
      <c r="AA26" s="464"/>
    </row>
    <row r="27" spans="1:31" ht="14.25" x14ac:dyDescent="0.2">
      <c r="A27" s="436" t="s">
        <v>374</v>
      </c>
      <c r="B27" s="568" t="s">
        <v>751</v>
      </c>
      <c r="C27" s="803" t="s">
        <v>1272</v>
      </c>
      <c r="D27" s="914" t="s">
        <v>1273</v>
      </c>
      <c r="E27" s="616" t="s">
        <v>451</v>
      </c>
      <c r="F27" s="616" t="s">
        <v>1409</v>
      </c>
      <c r="G27" s="615"/>
      <c r="H27" s="616"/>
      <c r="I27" s="616" t="s">
        <v>74</v>
      </c>
      <c r="J27" s="915" t="s">
        <v>73</v>
      </c>
      <c r="K27" s="616" t="s">
        <v>74</v>
      </c>
      <c r="L27" s="916" t="s">
        <v>1410</v>
      </c>
      <c r="M27" s="618">
        <v>45985</v>
      </c>
      <c r="N27" s="618">
        <v>45986</v>
      </c>
      <c r="O27" s="618"/>
      <c r="P27" s="602"/>
      <c r="Q27" s="602">
        <v>0</v>
      </c>
      <c r="R27" s="602">
        <v>0</v>
      </c>
      <c r="S27" s="603">
        <f>Q27+R27</f>
        <v>0</v>
      </c>
      <c r="T27" s="568">
        <v>1</v>
      </c>
      <c r="U27" s="604">
        <v>604.16999999999996</v>
      </c>
      <c r="V27" s="568">
        <v>1</v>
      </c>
      <c r="W27" s="604">
        <v>302.08</v>
      </c>
      <c r="X27" s="568">
        <v>1.5</v>
      </c>
      <c r="Y27" s="795">
        <f t="shared" ref="Y27:Z108" si="0">(T27*U27)+(V27*W27)</f>
        <v>906.25</v>
      </c>
      <c r="Z27" s="795">
        <v>906.25</v>
      </c>
      <c r="AA27" s="568" t="s">
        <v>453</v>
      </c>
    </row>
    <row r="28" spans="1:31" ht="14.25" x14ac:dyDescent="0.2">
      <c r="A28" s="436" t="s">
        <v>374</v>
      </c>
      <c r="B28" s="568" t="s">
        <v>751</v>
      </c>
      <c r="C28" s="803" t="s">
        <v>1411</v>
      </c>
      <c r="D28" s="914" t="s">
        <v>1412</v>
      </c>
      <c r="E28" s="616" t="s">
        <v>451</v>
      </c>
      <c r="F28" s="616" t="s">
        <v>1409</v>
      </c>
      <c r="G28" s="615"/>
      <c r="H28" s="616"/>
      <c r="I28" s="616" t="s">
        <v>74</v>
      </c>
      <c r="J28" s="915" t="s">
        <v>73</v>
      </c>
      <c r="K28" s="616" t="s">
        <v>74</v>
      </c>
      <c r="L28" s="916" t="s">
        <v>1410</v>
      </c>
      <c r="M28" s="618">
        <v>45985</v>
      </c>
      <c r="N28" s="618">
        <v>45986</v>
      </c>
      <c r="O28" s="618"/>
      <c r="P28" s="602"/>
      <c r="Q28" s="602">
        <v>0</v>
      </c>
      <c r="R28" s="602">
        <v>0</v>
      </c>
      <c r="S28" s="603">
        <f>Q28+R28</f>
        <v>0</v>
      </c>
      <c r="T28" s="568">
        <v>1</v>
      </c>
      <c r="U28" s="604">
        <v>604.16999999999996</v>
      </c>
      <c r="V28" s="568">
        <v>1</v>
      </c>
      <c r="W28" s="604">
        <v>302.08</v>
      </c>
      <c r="X28" s="568">
        <v>1.5</v>
      </c>
      <c r="Y28" s="795">
        <v>906.25</v>
      </c>
      <c r="Z28" s="795">
        <v>906.25</v>
      </c>
      <c r="AA28" s="568" t="s">
        <v>453</v>
      </c>
    </row>
    <row r="29" spans="1:31" ht="14.25" x14ac:dyDescent="0.2">
      <c r="A29" s="436" t="s">
        <v>374</v>
      </c>
      <c r="B29" s="568" t="s">
        <v>751</v>
      </c>
      <c r="C29" s="917" t="s">
        <v>465</v>
      </c>
      <c r="D29" s="918" t="s">
        <v>466</v>
      </c>
      <c r="E29" s="616" t="s">
        <v>451</v>
      </c>
      <c r="F29" s="616" t="s">
        <v>572</v>
      </c>
      <c r="G29" s="615"/>
      <c r="H29" s="616"/>
      <c r="I29" s="616" t="s">
        <v>74</v>
      </c>
      <c r="J29" s="915" t="s">
        <v>73</v>
      </c>
      <c r="K29" s="616" t="s">
        <v>74</v>
      </c>
      <c r="L29" s="916" t="s">
        <v>1413</v>
      </c>
      <c r="M29" s="618">
        <v>45940</v>
      </c>
      <c r="N29" s="618">
        <v>45940</v>
      </c>
      <c r="O29" s="618"/>
      <c r="P29" s="602"/>
      <c r="Q29" s="602">
        <v>0</v>
      </c>
      <c r="R29" s="602">
        <v>0</v>
      </c>
      <c r="S29" s="603">
        <f>Q29+R29</f>
        <v>0</v>
      </c>
      <c r="T29" s="568">
        <v>0</v>
      </c>
      <c r="U29" s="604">
        <v>0</v>
      </c>
      <c r="V29" s="568">
        <v>1</v>
      </c>
      <c r="W29" s="604">
        <v>302.08</v>
      </c>
      <c r="X29" s="568">
        <v>1</v>
      </c>
      <c r="Y29" s="795">
        <f t="shared" si="0"/>
        <v>302.08</v>
      </c>
      <c r="Z29" s="795">
        <f t="shared" si="0"/>
        <v>302.08</v>
      </c>
      <c r="AA29" s="568" t="s">
        <v>453</v>
      </c>
    </row>
    <row r="30" spans="1:31" ht="14.25" x14ac:dyDescent="0.2">
      <c r="A30" s="436" t="s">
        <v>374</v>
      </c>
      <c r="B30" s="568" t="s">
        <v>751</v>
      </c>
      <c r="C30" s="919" t="s">
        <v>473</v>
      </c>
      <c r="D30" s="918" t="s">
        <v>474</v>
      </c>
      <c r="E30" s="616" t="s">
        <v>451</v>
      </c>
      <c r="F30" s="616" t="s">
        <v>452</v>
      </c>
      <c r="G30" s="615"/>
      <c r="H30" s="616"/>
      <c r="I30" s="616" t="s">
        <v>74</v>
      </c>
      <c r="J30" s="915" t="s">
        <v>73</v>
      </c>
      <c r="K30" s="616" t="s">
        <v>74</v>
      </c>
      <c r="L30" s="916" t="s">
        <v>1414</v>
      </c>
      <c r="M30" s="618">
        <v>45938</v>
      </c>
      <c r="N30" s="618">
        <v>45944</v>
      </c>
      <c r="O30" s="618"/>
      <c r="P30" s="602"/>
      <c r="Q30" s="602">
        <v>0</v>
      </c>
      <c r="R30" s="602">
        <v>0</v>
      </c>
      <c r="S30" s="603">
        <f t="shared" ref="S30:S88" si="1">Q30+R30</f>
        <v>0</v>
      </c>
      <c r="T30" s="568">
        <v>0</v>
      </c>
      <c r="U30" s="604">
        <v>0</v>
      </c>
      <c r="V30" s="568">
        <v>3</v>
      </c>
      <c r="W30" s="604">
        <v>302.08</v>
      </c>
      <c r="X30" s="568">
        <v>3</v>
      </c>
      <c r="Y30" s="795">
        <f t="shared" si="0"/>
        <v>906.24</v>
      </c>
      <c r="Z30" s="795">
        <f t="shared" si="0"/>
        <v>906.24</v>
      </c>
      <c r="AA30" s="568" t="s">
        <v>453</v>
      </c>
    </row>
    <row r="31" spans="1:31" ht="14.25" x14ac:dyDescent="0.2">
      <c r="A31" s="436" t="s">
        <v>374</v>
      </c>
      <c r="B31" s="568" t="s">
        <v>751</v>
      </c>
      <c r="C31" s="803" t="s">
        <v>471</v>
      </c>
      <c r="D31" s="914" t="s">
        <v>472</v>
      </c>
      <c r="E31" s="616" t="s">
        <v>451</v>
      </c>
      <c r="F31" s="616" t="s">
        <v>452</v>
      </c>
      <c r="G31" s="615"/>
      <c r="H31" s="616"/>
      <c r="I31" s="616" t="s">
        <v>74</v>
      </c>
      <c r="J31" s="915" t="s">
        <v>73</v>
      </c>
      <c r="K31" s="616" t="s">
        <v>74</v>
      </c>
      <c r="L31" s="916" t="s">
        <v>1415</v>
      </c>
      <c r="M31" s="618">
        <v>45944</v>
      </c>
      <c r="N31" s="618">
        <v>45944</v>
      </c>
      <c r="O31" s="618"/>
      <c r="P31" s="602"/>
      <c r="Q31" s="602">
        <v>0</v>
      </c>
      <c r="R31" s="602">
        <v>0</v>
      </c>
      <c r="S31" s="603">
        <f t="shared" si="1"/>
        <v>0</v>
      </c>
      <c r="T31" s="568">
        <v>0</v>
      </c>
      <c r="U31" s="604">
        <v>0</v>
      </c>
      <c r="V31" s="568">
        <v>1</v>
      </c>
      <c r="W31" s="604">
        <v>302.08</v>
      </c>
      <c r="X31" s="568">
        <v>1</v>
      </c>
      <c r="Y31" s="795">
        <f t="shared" si="0"/>
        <v>302.08</v>
      </c>
      <c r="Z31" s="795">
        <f t="shared" si="0"/>
        <v>302.08</v>
      </c>
      <c r="AA31" s="568" t="s">
        <v>453</v>
      </c>
    </row>
    <row r="32" spans="1:31" ht="14.25" x14ac:dyDescent="0.2">
      <c r="A32" s="436" t="s">
        <v>374</v>
      </c>
      <c r="B32" s="568" t="s">
        <v>751</v>
      </c>
      <c r="C32" s="803" t="s">
        <v>468</v>
      </c>
      <c r="D32" s="914" t="s">
        <v>469</v>
      </c>
      <c r="E32" s="616" t="s">
        <v>451</v>
      </c>
      <c r="F32" s="616" t="s">
        <v>452</v>
      </c>
      <c r="G32" s="615"/>
      <c r="H32" s="616"/>
      <c r="I32" s="616" t="s">
        <v>74</v>
      </c>
      <c r="J32" s="915" t="s">
        <v>73</v>
      </c>
      <c r="K32" s="616" t="s">
        <v>74</v>
      </c>
      <c r="L32" s="916" t="s">
        <v>1416</v>
      </c>
      <c r="M32" s="618">
        <v>45937</v>
      </c>
      <c r="N32" s="618">
        <v>45945</v>
      </c>
      <c r="O32" s="618"/>
      <c r="P32" s="602"/>
      <c r="Q32" s="602">
        <v>0</v>
      </c>
      <c r="R32" s="602">
        <v>0</v>
      </c>
      <c r="S32" s="603">
        <f t="shared" si="1"/>
        <v>0</v>
      </c>
      <c r="T32" s="568">
        <v>1</v>
      </c>
      <c r="U32" s="604">
        <v>604.16999999999996</v>
      </c>
      <c r="V32" s="568">
        <v>2</v>
      </c>
      <c r="W32" s="604">
        <v>302.08</v>
      </c>
      <c r="X32" s="568">
        <v>2</v>
      </c>
      <c r="Y32" s="795">
        <f t="shared" si="0"/>
        <v>1208.33</v>
      </c>
      <c r="Z32" s="795">
        <v>1208.33</v>
      </c>
      <c r="AA32" s="568" t="s">
        <v>453</v>
      </c>
    </row>
    <row r="33" spans="1:27" ht="14.25" x14ac:dyDescent="0.2">
      <c r="A33" s="436" t="s">
        <v>374</v>
      </c>
      <c r="B33" s="830" t="s">
        <v>751</v>
      </c>
      <c r="C33" s="803" t="s">
        <v>461</v>
      </c>
      <c r="D33" s="914" t="s">
        <v>462</v>
      </c>
      <c r="E33" s="616" t="s">
        <v>451</v>
      </c>
      <c r="F33" s="616" t="s">
        <v>452</v>
      </c>
      <c r="G33" s="615"/>
      <c r="H33" s="616"/>
      <c r="I33" s="616" t="s">
        <v>74</v>
      </c>
      <c r="J33" s="915" t="s">
        <v>73</v>
      </c>
      <c r="K33" s="616" t="s">
        <v>74</v>
      </c>
      <c r="L33" s="916" t="s">
        <v>1417</v>
      </c>
      <c r="M33" s="618">
        <v>45937</v>
      </c>
      <c r="N33" s="618">
        <v>45945</v>
      </c>
      <c r="O33" s="618"/>
      <c r="P33" s="602"/>
      <c r="Q33" s="602">
        <v>0</v>
      </c>
      <c r="R33" s="602">
        <v>0</v>
      </c>
      <c r="S33" s="603">
        <f t="shared" si="1"/>
        <v>0</v>
      </c>
      <c r="T33" s="568">
        <v>1</v>
      </c>
      <c r="U33" s="604">
        <v>604.16999999999996</v>
      </c>
      <c r="V33" s="568">
        <v>1</v>
      </c>
      <c r="W33" s="604">
        <v>302.08</v>
      </c>
      <c r="X33" s="568">
        <v>1</v>
      </c>
      <c r="Y33" s="795">
        <f t="shared" si="0"/>
        <v>906.25</v>
      </c>
      <c r="Z33" s="841">
        <f t="shared" si="0"/>
        <v>906.25</v>
      </c>
      <c r="AA33" s="568" t="s">
        <v>453</v>
      </c>
    </row>
    <row r="34" spans="1:27" ht="14.25" x14ac:dyDescent="0.2">
      <c r="A34" s="436" t="s">
        <v>374</v>
      </c>
      <c r="B34" s="830" t="s">
        <v>751</v>
      </c>
      <c r="C34" s="803" t="s">
        <v>461</v>
      </c>
      <c r="D34" s="914" t="s">
        <v>462</v>
      </c>
      <c r="E34" s="616" t="s">
        <v>451</v>
      </c>
      <c r="F34" s="616" t="s">
        <v>452</v>
      </c>
      <c r="G34" s="615"/>
      <c r="H34" s="616"/>
      <c r="I34" s="616" t="s">
        <v>74</v>
      </c>
      <c r="J34" s="915" t="s">
        <v>73</v>
      </c>
      <c r="K34" s="616" t="s">
        <v>74</v>
      </c>
      <c r="L34" s="916" t="s">
        <v>1418</v>
      </c>
      <c r="M34" s="618">
        <v>45956</v>
      </c>
      <c r="N34" s="618">
        <v>45959</v>
      </c>
      <c r="O34" s="618"/>
      <c r="P34" s="602"/>
      <c r="Q34" s="602">
        <v>0</v>
      </c>
      <c r="R34" s="602">
        <v>0</v>
      </c>
      <c r="S34" s="603">
        <f t="shared" si="1"/>
        <v>0</v>
      </c>
      <c r="T34" s="568">
        <v>3</v>
      </c>
      <c r="U34" s="604">
        <v>604.16999999999996</v>
      </c>
      <c r="V34" s="568">
        <v>1</v>
      </c>
      <c r="W34" s="604">
        <v>302.08</v>
      </c>
      <c r="X34" s="568">
        <v>3.5</v>
      </c>
      <c r="Y34" s="795">
        <f t="shared" si="0"/>
        <v>2114.5899999999997</v>
      </c>
      <c r="Z34" s="841">
        <v>2114.59</v>
      </c>
      <c r="AA34" s="568" t="s">
        <v>453</v>
      </c>
    </row>
    <row r="35" spans="1:27" ht="14.25" x14ac:dyDescent="0.2">
      <c r="A35" s="436" t="s">
        <v>374</v>
      </c>
      <c r="B35" s="830" t="s">
        <v>751</v>
      </c>
      <c r="C35" s="803" t="s">
        <v>513</v>
      </c>
      <c r="D35" s="914" t="s">
        <v>514</v>
      </c>
      <c r="E35" s="616" t="s">
        <v>451</v>
      </c>
      <c r="F35" s="616" t="s">
        <v>452</v>
      </c>
      <c r="G35" s="615"/>
      <c r="H35" s="616"/>
      <c r="I35" s="616" t="s">
        <v>74</v>
      </c>
      <c r="J35" s="915" t="s">
        <v>73</v>
      </c>
      <c r="K35" s="616" t="s">
        <v>74</v>
      </c>
      <c r="L35" s="916" t="s">
        <v>1418</v>
      </c>
      <c r="M35" s="618">
        <v>45956</v>
      </c>
      <c r="N35" s="618">
        <v>45959</v>
      </c>
      <c r="O35" s="618"/>
      <c r="P35" s="602"/>
      <c r="Q35" s="602">
        <v>0</v>
      </c>
      <c r="R35" s="602">
        <v>0</v>
      </c>
      <c r="S35" s="603">
        <f t="shared" si="1"/>
        <v>0</v>
      </c>
      <c r="T35" s="568">
        <v>3</v>
      </c>
      <c r="U35" s="604">
        <v>604.16999999999996</v>
      </c>
      <c r="V35" s="568">
        <v>1</v>
      </c>
      <c r="W35" s="604">
        <v>302.08</v>
      </c>
      <c r="X35" s="568">
        <v>3.5</v>
      </c>
      <c r="Y35" s="795">
        <f t="shared" si="0"/>
        <v>2114.5899999999997</v>
      </c>
      <c r="Z35" s="841">
        <v>2114.59</v>
      </c>
      <c r="AA35" s="568" t="s">
        <v>453</v>
      </c>
    </row>
    <row r="36" spans="1:27" ht="14.25" x14ac:dyDescent="0.2">
      <c r="A36" s="436" t="s">
        <v>374</v>
      </c>
      <c r="B36" s="830" t="s">
        <v>751</v>
      </c>
      <c r="C36" s="919" t="s">
        <v>473</v>
      </c>
      <c r="D36" s="918" t="s">
        <v>474</v>
      </c>
      <c r="E36" s="616" t="s">
        <v>451</v>
      </c>
      <c r="F36" s="616" t="s">
        <v>452</v>
      </c>
      <c r="G36" s="615"/>
      <c r="H36" s="616"/>
      <c r="I36" s="616" t="s">
        <v>74</v>
      </c>
      <c r="J36" s="915" t="s">
        <v>73</v>
      </c>
      <c r="K36" s="616" t="s">
        <v>74</v>
      </c>
      <c r="L36" s="916" t="s">
        <v>1419</v>
      </c>
      <c r="M36" s="618">
        <v>45953</v>
      </c>
      <c r="N36" s="618">
        <v>45959</v>
      </c>
      <c r="O36" s="618"/>
      <c r="P36" s="602"/>
      <c r="Q36" s="602">
        <v>0</v>
      </c>
      <c r="R36" s="602">
        <v>0</v>
      </c>
      <c r="S36" s="603">
        <f t="shared" si="1"/>
        <v>0</v>
      </c>
      <c r="T36" s="568">
        <v>3</v>
      </c>
      <c r="U36" s="604">
        <v>604.16999999999996</v>
      </c>
      <c r="V36" s="568">
        <v>2</v>
      </c>
      <c r="W36" s="604">
        <v>302.08</v>
      </c>
      <c r="X36" s="568">
        <v>3.2</v>
      </c>
      <c r="Y36" s="795">
        <f t="shared" si="0"/>
        <v>2416.6699999999996</v>
      </c>
      <c r="Z36" s="841">
        <v>2416.67</v>
      </c>
      <c r="AA36" s="568" t="s">
        <v>453</v>
      </c>
    </row>
    <row r="37" spans="1:27" ht="14.25" x14ac:dyDescent="0.2">
      <c r="A37" s="436" t="s">
        <v>374</v>
      </c>
      <c r="B37" s="830" t="s">
        <v>751</v>
      </c>
      <c r="C37" s="917" t="s">
        <v>465</v>
      </c>
      <c r="D37" s="918" t="s">
        <v>466</v>
      </c>
      <c r="E37" s="616" t="s">
        <v>451</v>
      </c>
      <c r="F37" s="616" t="s">
        <v>572</v>
      </c>
      <c r="G37" s="615"/>
      <c r="H37" s="616"/>
      <c r="I37" s="616" t="s">
        <v>74</v>
      </c>
      <c r="J37" s="915" t="s">
        <v>73</v>
      </c>
      <c r="K37" s="616" t="s">
        <v>74</v>
      </c>
      <c r="L37" s="916" t="s">
        <v>1419</v>
      </c>
      <c r="M37" s="618">
        <v>45953</v>
      </c>
      <c r="N37" s="618">
        <v>45959</v>
      </c>
      <c r="O37" s="618"/>
      <c r="P37" s="602"/>
      <c r="Q37" s="602">
        <v>0</v>
      </c>
      <c r="R37" s="602">
        <v>0</v>
      </c>
      <c r="S37" s="603">
        <f>Q37+R37</f>
        <v>0</v>
      </c>
      <c r="T37" s="568">
        <v>3</v>
      </c>
      <c r="U37" s="604">
        <v>604.16999999999996</v>
      </c>
      <c r="V37" s="568">
        <v>2</v>
      </c>
      <c r="W37" s="604">
        <v>302.08</v>
      </c>
      <c r="X37" s="568">
        <v>3.2</v>
      </c>
      <c r="Y37" s="795">
        <f t="shared" si="0"/>
        <v>2416.6699999999996</v>
      </c>
      <c r="Z37" s="841">
        <v>2416.67</v>
      </c>
      <c r="AA37" s="568" t="s">
        <v>453</v>
      </c>
    </row>
    <row r="38" spans="1:27" ht="14.25" x14ac:dyDescent="0.2">
      <c r="A38" s="436" t="s">
        <v>374</v>
      </c>
      <c r="B38" s="830" t="s">
        <v>751</v>
      </c>
      <c r="C38" s="803" t="s">
        <v>478</v>
      </c>
      <c r="D38" s="914" t="s">
        <v>479</v>
      </c>
      <c r="E38" s="616" t="s">
        <v>451</v>
      </c>
      <c r="F38" s="616" t="s">
        <v>572</v>
      </c>
      <c r="G38" s="615"/>
      <c r="H38" s="616"/>
      <c r="I38" s="616" t="s">
        <v>74</v>
      </c>
      <c r="J38" s="915" t="s">
        <v>73</v>
      </c>
      <c r="K38" s="616" t="s">
        <v>74</v>
      </c>
      <c r="L38" s="916" t="s">
        <v>1418</v>
      </c>
      <c r="M38" s="618">
        <v>45956</v>
      </c>
      <c r="N38" s="618">
        <v>45959</v>
      </c>
      <c r="O38" s="618"/>
      <c r="P38" s="602"/>
      <c r="Q38" s="602">
        <v>0</v>
      </c>
      <c r="R38" s="602">
        <v>0</v>
      </c>
      <c r="S38" s="603">
        <f>Q38+R38</f>
        <v>0</v>
      </c>
      <c r="T38" s="568">
        <v>3</v>
      </c>
      <c r="U38" s="604">
        <v>604.16999999999996</v>
      </c>
      <c r="V38" s="568">
        <v>1</v>
      </c>
      <c r="W38" s="604">
        <v>302.08</v>
      </c>
      <c r="X38" s="568">
        <v>3.5</v>
      </c>
      <c r="Y38" s="795">
        <f t="shared" si="0"/>
        <v>2114.5899999999997</v>
      </c>
      <c r="Z38" s="841">
        <v>2114.59</v>
      </c>
      <c r="AA38" s="568" t="s">
        <v>453</v>
      </c>
    </row>
    <row r="39" spans="1:27" ht="14.25" x14ac:dyDescent="0.2">
      <c r="A39" s="436" t="s">
        <v>374</v>
      </c>
      <c r="B39" s="830" t="s">
        <v>751</v>
      </c>
      <c r="C39" s="803" t="s">
        <v>468</v>
      </c>
      <c r="D39" s="914" t="s">
        <v>469</v>
      </c>
      <c r="E39" s="616" t="s">
        <v>451</v>
      </c>
      <c r="F39" s="616" t="s">
        <v>452</v>
      </c>
      <c r="G39" s="615"/>
      <c r="H39" s="616"/>
      <c r="I39" s="616" t="s">
        <v>74</v>
      </c>
      <c r="J39" s="915" t="s">
        <v>73</v>
      </c>
      <c r="K39" s="616" t="s">
        <v>74</v>
      </c>
      <c r="L39" s="916" t="s">
        <v>1418</v>
      </c>
      <c r="M39" s="618">
        <v>45956</v>
      </c>
      <c r="N39" s="618">
        <v>45959</v>
      </c>
      <c r="O39" s="618"/>
      <c r="P39" s="602"/>
      <c r="Q39" s="602">
        <v>0</v>
      </c>
      <c r="R39" s="602">
        <v>0</v>
      </c>
      <c r="S39" s="603">
        <f t="shared" ref="S39:S49" si="2">Q39+R39</f>
        <v>0</v>
      </c>
      <c r="T39" s="568">
        <v>3</v>
      </c>
      <c r="U39" s="604">
        <v>604.16999999999996</v>
      </c>
      <c r="V39" s="568">
        <v>1</v>
      </c>
      <c r="W39" s="604">
        <v>302.08</v>
      </c>
      <c r="X39" s="568">
        <v>3.5</v>
      </c>
      <c r="Y39" s="795">
        <f t="shared" si="0"/>
        <v>2114.5899999999997</v>
      </c>
      <c r="Z39" s="841">
        <v>2114.59</v>
      </c>
      <c r="AA39" s="568" t="s">
        <v>453</v>
      </c>
    </row>
    <row r="40" spans="1:27" ht="15.75" customHeight="1" x14ac:dyDescent="0.2">
      <c r="A40" s="436" t="s">
        <v>374</v>
      </c>
      <c r="B40" s="830" t="s">
        <v>751</v>
      </c>
      <c r="C40" s="803" t="s">
        <v>942</v>
      </c>
      <c r="D40" s="914" t="s">
        <v>476</v>
      </c>
      <c r="E40" s="616" t="s">
        <v>451</v>
      </c>
      <c r="F40" s="616" t="s">
        <v>452</v>
      </c>
      <c r="G40" s="615"/>
      <c r="H40" s="616"/>
      <c r="I40" s="616" t="s">
        <v>74</v>
      </c>
      <c r="J40" s="915" t="s">
        <v>73</v>
      </c>
      <c r="K40" s="616" t="s">
        <v>74</v>
      </c>
      <c r="L40" s="916" t="s">
        <v>1418</v>
      </c>
      <c r="M40" s="618">
        <v>45956</v>
      </c>
      <c r="N40" s="618">
        <v>45959</v>
      </c>
      <c r="O40" s="618"/>
      <c r="P40" s="602"/>
      <c r="Q40" s="602">
        <v>0</v>
      </c>
      <c r="R40" s="602">
        <v>0</v>
      </c>
      <c r="S40" s="603">
        <f t="shared" si="2"/>
        <v>0</v>
      </c>
      <c r="T40" s="568">
        <v>3</v>
      </c>
      <c r="U40" s="604">
        <v>604.16999999999996</v>
      </c>
      <c r="V40" s="568">
        <v>1</v>
      </c>
      <c r="W40" s="604">
        <v>302.08</v>
      </c>
      <c r="X40" s="568">
        <v>3.5</v>
      </c>
      <c r="Y40" s="795">
        <f t="shared" si="0"/>
        <v>2114.5899999999997</v>
      </c>
      <c r="Z40" s="841">
        <v>2114.59</v>
      </c>
      <c r="AA40" s="568" t="s">
        <v>453</v>
      </c>
    </row>
    <row r="41" spans="1:27" ht="15.75" customHeight="1" x14ac:dyDescent="0.2">
      <c r="A41" s="436" t="s">
        <v>374</v>
      </c>
      <c r="B41" s="830" t="s">
        <v>751</v>
      </c>
      <c r="C41" s="920" t="s">
        <v>471</v>
      </c>
      <c r="D41" s="921" t="s">
        <v>472</v>
      </c>
      <c r="E41" s="636" t="s">
        <v>451</v>
      </c>
      <c r="F41" s="636" t="s">
        <v>452</v>
      </c>
      <c r="G41" s="922"/>
      <c r="H41" s="636"/>
      <c r="I41" s="636" t="s">
        <v>74</v>
      </c>
      <c r="J41" s="923" t="s">
        <v>73</v>
      </c>
      <c r="K41" s="636" t="s">
        <v>74</v>
      </c>
      <c r="L41" s="924" t="s">
        <v>1418</v>
      </c>
      <c r="M41" s="925">
        <v>45956</v>
      </c>
      <c r="N41" s="925">
        <v>45959</v>
      </c>
      <c r="O41" s="925"/>
      <c r="P41" s="651"/>
      <c r="Q41" s="651">
        <v>0</v>
      </c>
      <c r="R41" s="651">
        <v>0</v>
      </c>
      <c r="S41" s="837">
        <f t="shared" si="2"/>
        <v>0</v>
      </c>
      <c r="T41" s="649">
        <v>3</v>
      </c>
      <c r="U41" s="838">
        <v>604.16999999999996</v>
      </c>
      <c r="V41" s="649">
        <v>1</v>
      </c>
      <c r="W41" s="838">
        <v>302.08</v>
      </c>
      <c r="X41" s="649">
        <v>3.5</v>
      </c>
      <c r="Y41" s="839">
        <f t="shared" si="0"/>
        <v>2114.5899999999997</v>
      </c>
      <c r="Z41" s="840">
        <v>2114.59</v>
      </c>
      <c r="AA41" s="568" t="s">
        <v>453</v>
      </c>
    </row>
    <row r="42" spans="1:27" ht="15.75" customHeight="1" x14ac:dyDescent="0.2">
      <c r="A42" s="436" t="s">
        <v>374</v>
      </c>
      <c r="B42" s="830" t="s">
        <v>751</v>
      </c>
      <c r="C42" s="920" t="s">
        <v>471</v>
      </c>
      <c r="D42" s="921" t="s">
        <v>472</v>
      </c>
      <c r="E42" s="636" t="s">
        <v>451</v>
      </c>
      <c r="F42" s="636" t="s">
        <v>452</v>
      </c>
      <c r="G42" s="922"/>
      <c r="H42" s="636"/>
      <c r="I42" s="636" t="s">
        <v>74</v>
      </c>
      <c r="J42" s="923" t="s">
        <v>73</v>
      </c>
      <c r="K42" s="636" t="s">
        <v>74</v>
      </c>
      <c r="L42" s="924" t="s">
        <v>1420</v>
      </c>
      <c r="M42" s="925">
        <v>45972</v>
      </c>
      <c r="N42" s="925">
        <v>45973</v>
      </c>
      <c r="O42" s="925"/>
      <c r="P42" s="651"/>
      <c r="Q42" s="651">
        <v>0</v>
      </c>
      <c r="R42" s="651">
        <v>0</v>
      </c>
      <c r="S42" s="837">
        <f t="shared" si="2"/>
        <v>0</v>
      </c>
      <c r="T42" s="649">
        <v>1</v>
      </c>
      <c r="U42" s="838">
        <v>604.16999999999996</v>
      </c>
      <c r="V42" s="649">
        <v>1</v>
      </c>
      <c r="W42" s="838">
        <v>302.08</v>
      </c>
      <c r="X42" s="649">
        <v>1.5</v>
      </c>
      <c r="Y42" s="839">
        <f t="shared" si="0"/>
        <v>906.25</v>
      </c>
      <c r="Z42" s="839">
        <v>906.25</v>
      </c>
      <c r="AA42" s="568" t="s">
        <v>453</v>
      </c>
    </row>
    <row r="43" spans="1:27" ht="15.75" customHeight="1" x14ac:dyDescent="0.2">
      <c r="A43" s="436" t="s">
        <v>374</v>
      </c>
      <c r="B43" s="830" t="s">
        <v>751</v>
      </c>
      <c r="C43" s="919" t="s">
        <v>473</v>
      </c>
      <c r="D43" s="918" t="s">
        <v>474</v>
      </c>
      <c r="E43" s="616" t="s">
        <v>451</v>
      </c>
      <c r="F43" s="616" t="s">
        <v>452</v>
      </c>
      <c r="G43" s="615"/>
      <c r="H43" s="616"/>
      <c r="I43" s="616" t="s">
        <v>74</v>
      </c>
      <c r="J43" s="915" t="s">
        <v>73</v>
      </c>
      <c r="K43" s="616" t="s">
        <v>74</v>
      </c>
      <c r="L43" s="924" t="s">
        <v>1421</v>
      </c>
      <c r="M43" s="618">
        <v>45972</v>
      </c>
      <c r="N43" s="618">
        <v>45973</v>
      </c>
      <c r="O43" s="618"/>
      <c r="P43" s="602"/>
      <c r="Q43" s="602">
        <v>0</v>
      </c>
      <c r="R43" s="602">
        <v>0</v>
      </c>
      <c r="S43" s="603">
        <f t="shared" si="2"/>
        <v>0</v>
      </c>
      <c r="T43" s="568">
        <v>1</v>
      </c>
      <c r="U43" s="604">
        <v>604.16999999999996</v>
      </c>
      <c r="V43" s="568">
        <v>1</v>
      </c>
      <c r="W43" s="604">
        <v>302.08</v>
      </c>
      <c r="X43" s="568">
        <v>1.5</v>
      </c>
      <c r="Y43" s="795">
        <f t="shared" si="0"/>
        <v>906.25</v>
      </c>
      <c r="Z43" s="839">
        <v>906.25</v>
      </c>
      <c r="AA43" s="568" t="s">
        <v>453</v>
      </c>
    </row>
    <row r="44" spans="1:27" ht="15.75" customHeight="1" x14ac:dyDescent="0.2">
      <c r="A44" s="436" t="s">
        <v>374</v>
      </c>
      <c r="B44" s="830" t="s">
        <v>751</v>
      </c>
      <c r="C44" s="803" t="s">
        <v>461</v>
      </c>
      <c r="D44" s="914" t="s">
        <v>462</v>
      </c>
      <c r="E44" s="616" t="s">
        <v>451</v>
      </c>
      <c r="F44" s="616" t="s">
        <v>452</v>
      </c>
      <c r="G44" s="615"/>
      <c r="H44" s="616"/>
      <c r="I44" s="616" t="s">
        <v>74</v>
      </c>
      <c r="J44" s="915" t="s">
        <v>73</v>
      </c>
      <c r="K44" s="616" t="s">
        <v>74</v>
      </c>
      <c r="L44" s="924" t="s">
        <v>1421</v>
      </c>
      <c r="M44" s="618">
        <v>45972</v>
      </c>
      <c r="N44" s="618">
        <v>45973</v>
      </c>
      <c r="O44" s="618"/>
      <c r="P44" s="602"/>
      <c r="Q44" s="602">
        <v>0</v>
      </c>
      <c r="R44" s="602">
        <v>0</v>
      </c>
      <c r="S44" s="603">
        <f t="shared" si="2"/>
        <v>0</v>
      </c>
      <c r="T44" s="568">
        <v>1</v>
      </c>
      <c r="U44" s="604">
        <v>604.16999999999996</v>
      </c>
      <c r="V44" s="568">
        <v>1</v>
      </c>
      <c r="W44" s="604">
        <v>302.08</v>
      </c>
      <c r="X44" s="568">
        <v>1.5</v>
      </c>
      <c r="Y44" s="795">
        <f t="shared" si="0"/>
        <v>906.25</v>
      </c>
      <c r="Z44" s="839">
        <v>906.25</v>
      </c>
      <c r="AA44" s="568" t="s">
        <v>453</v>
      </c>
    </row>
    <row r="45" spans="1:27" ht="14.25" x14ac:dyDescent="0.2">
      <c r="A45" s="436" t="s">
        <v>374</v>
      </c>
      <c r="B45" s="830" t="s">
        <v>751</v>
      </c>
      <c r="C45" s="803" t="s">
        <v>468</v>
      </c>
      <c r="D45" s="914" t="s">
        <v>469</v>
      </c>
      <c r="E45" s="616" t="s">
        <v>451</v>
      </c>
      <c r="F45" s="616" t="s">
        <v>452</v>
      </c>
      <c r="G45" s="615"/>
      <c r="H45" s="616"/>
      <c r="I45" s="616" t="s">
        <v>74</v>
      </c>
      <c r="J45" s="915" t="s">
        <v>73</v>
      </c>
      <c r="K45" s="616" t="s">
        <v>74</v>
      </c>
      <c r="L45" s="924" t="s">
        <v>1420</v>
      </c>
      <c r="M45" s="618">
        <v>45972</v>
      </c>
      <c r="N45" s="618">
        <v>45973</v>
      </c>
      <c r="O45" s="618"/>
      <c r="P45" s="602"/>
      <c r="Q45" s="602">
        <v>0</v>
      </c>
      <c r="R45" s="602">
        <v>0</v>
      </c>
      <c r="S45" s="603">
        <f t="shared" si="2"/>
        <v>0</v>
      </c>
      <c r="T45" s="568">
        <v>1</v>
      </c>
      <c r="U45" s="604">
        <v>604.16999999999996</v>
      </c>
      <c r="V45" s="568">
        <v>1</v>
      </c>
      <c r="W45" s="604">
        <v>302.08</v>
      </c>
      <c r="X45" s="568">
        <v>1.5</v>
      </c>
      <c r="Y45" s="795">
        <f t="shared" si="0"/>
        <v>906.25</v>
      </c>
      <c r="Z45" s="839">
        <v>906.25</v>
      </c>
      <c r="AA45" s="568" t="s">
        <v>453</v>
      </c>
    </row>
    <row r="46" spans="1:27" ht="14.25" x14ac:dyDescent="0.2">
      <c r="A46" s="436" t="s">
        <v>374</v>
      </c>
      <c r="B46" s="830" t="s">
        <v>751</v>
      </c>
      <c r="C46" s="803" t="s">
        <v>942</v>
      </c>
      <c r="D46" s="914" t="s">
        <v>476</v>
      </c>
      <c r="E46" s="616" t="s">
        <v>451</v>
      </c>
      <c r="F46" s="616" t="s">
        <v>452</v>
      </c>
      <c r="G46" s="615"/>
      <c r="H46" s="616"/>
      <c r="I46" s="616" t="s">
        <v>74</v>
      </c>
      <c r="J46" s="915" t="s">
        <v>73</v>
      </c>
      <c r="K46" s="616" t="s">
        <v>74</v>
      </c>
      <c r="L46" s="924" t="s">
        <v>1420</v>
      </c>
      <c r="M46" s="618">
        <v>45972</v>
      </c>
      <c r="N46" s="618">
        <v>45973</v>
      </c>
      <c r="O46" s="618"/>
      <c r="P46" s="602"/>
      <c r="Q46" s="602">
        <v>0</v>
      </c>
      <c r="R46" s="602">
        <v>0</v>
      </c>
      <c r="S46" s="603">
        <f t="shared" si="2"/>
        <v>0</v>
      </c>
      <c r="T46" s="568">
        <v>1</v>
      </c>
      <c r="U46" s="604">
        <v>604.16999999999996</v>
      </c>
      <c r="V46" s="568">
        <v>1</v>
      </c>
      <c r="W46" s="604">
        <v>302.08</v>
      </c>
      <c r="X46" s="568">
        <v>1.5</v>
      </c>
      <c r="Y46" s="795">
        <f t="shared" si="0"/>
        <v>906.25</v>
      </c>
      <c r="Z46" s="839">
        <v>906.25</v>
      </c>
      <c r="AA46" s="568" t="s">
        <v>453</v>
      </c>
    </row>
    <row r="47" spans="1:27" ht="14.25" x14ac:dyDescent="0.2">
      <c r="A47" s="436" t="s">
        <v>374</v>
      </c>
      <c r="B47" s="830" t="s">
        <v>751</v>
      </c>
      <c r="C47" s="926" t="s">
        <v>1422</v>
      </c>
      <c r="D47" s="927" t="s">
        <v>1060</v>
      </c>
      <c r="E47" s="849" t="s">
        <v>451</v>
      </c>
      <c r="F47" s="849" t="s">
        <v>1423</v>
      </c>
      <c r="G47" s="928"/>
      <c r="H47" s="849"/>
      <c r="I47" s="849" t="s">
        <v>74</v>
      </c>
      <c r="J47" s="929" t="s">
        <v>73</v>
      </c>
      <c r="K47" s="849" t="s">
        <v>74</v>
      </c>
      <c r="L47" s="930" t="s">
        <v>77</v>
      </c>
      <c r="M47" s="931">
        <v>45964</v>
      </c>
      <c r="N47" s="931">
        <v>45966</v>
      </c>
      <c r="O47" s="931"/>
      <c r="P47" s="832"/>
      <c r="Q47" s="832">
        <v>0</v>
      </c>
      <c r="R47" s="832">
        <v>0</v>
      </c>
      <c r="S47" s="833">
        <f>Q47+R47</f>
        <v>0</v>
      </c>
      <c r="T47" s="830">
        <v>2</v>
      </c>
      <c r="U47" s="834">
        <v>604.16999999999996</v>
      </c>
      <c r="V47" s="830">
        <v>0</v>
      </c>
      <c r="W47" s="834">
        <v>0</v>
      </c>
      <c r="X47" s="830">
        <v>2</v>
      </c>
      <c r="Y47" s="835">
        <f>(T47*U47)+(V47*W47)</f>
        <v>1208.3399999999999</v>
      </c>
      <c r="Z47" s="836">
        <v>1208.3399999999999</v>
      </c>
      <c r="AA47" s="568" t="s">
        <v>453</v>
      </c>
    </row>
    <row r="48" spans="1:27" ht="14.25" x14ac:dyDescent="0.2">
      <c r="A48" s="436" t="s">
        <v>374</v>
      </c>
      <c r="B48" s="830" t="s">
        <v>751</v>
      </c>
      <c r="C48" s="803" t="s">
        <v>763</v>
      </c>
      <c r="D48" s="914" t="s">
        <v>1424</v>
      </c>
      <c r="E48" s="616" t="s">
        <v>451</v>
      </c>
      <c r="F48" s="616" t="s">
        <v>1423</v>
      </c>
      <c r="G48" s="615"/>
      <c r="H48" s="616"/>
      <c r="I48" s="616" t="s">
        <v>74</v>
      </c>
      <c r="J48" s="915" t="s">
        <v>73</v>
      </c>
      <c r="K48" s="616" t="s">
        <v>74</v>
      </c>
      <c r="L48" s="916" t="s">
        <v>76</v>
      </c>
      <c r="M48" s="618">
        <v>45964</v>
      </c>
      <c r="N48" s="618">
        <v>45968</v>
      </c>
      <c r="O48" s="618"/>
      <c r="P48" s="602"/>
      <c r="Q48" s="602">
        <v>0</v>
      </c>
      <c r="R48" s="602">
        <v>0</v>
      </c>
      <c r="S48" s="603">
        <f>Q48+R48</f>
        <v>0</v>
      </c>
      <c r="T48" s="568">
        <v>4</v>
      </c>
      <c r="U48" s="604">
        <v>604.16999999999996</v>
      </c>
      <c r="V48" s="568">
        <v>1</v>
      </c>
      <c r="W48" s="604">
        <v>302.08</v>
      </c>
      <c r="X48" s="568">
        <v>4.5</v>
      </c>
      <c r="Y48" s="795">
        <v>2718.76</v>
      </c>
      <c r="Z48" s="841">
        <v>2718.76</v>
      </c>
      <c r="AA48" s="568" t="s">
        <v>453</v>
      </c>
    </row>
    <row r="49" spans="1:27" ht="14.25" x14ac:dyDescent="0.2">
      <c r="A49" s="436" t="s">
        <v>374</v>
      </c>
      <c r="B49" s="830" t="s">
        <v>751</v>
      </c>
      <c r="C49" s="803" t="s">
        <v>522</v>
      </c>
      <c r="D49" s="914" t="s">
        <v>523</v>
      </c>
      <c r="E49" s="616" t="s">
        <v>451</v>
      </c>
      <c r="F49" s="616" t="s">
        <v>452</v>
      </c>
      <c r="G49" s="615"/>
      <c r="H49" s="616"/>
      <c r="I49" s="616" t="s">
        <v>74</v>
      </c>
      <c r="J49" s="915" t="s">
        <v>73</v>
      </c>
      <c r="K49" s="616" t="s">
        <v>74</v>
      </c>
      <c r="L49" s="916" t="s">
        <v>1082</v>
      </c>
      <c r="M49" s="618">
        <v>45968</v>
      </c>
      <c r="N49" s="618">
        <v>45968</v>
      </c>
      <c r="O49" s="618"/>
      <c r="P49" s="602"/>
      <c r="Q49" s="602">
        <v>0</v>
      </c>
      <c r="R49" s="602">
        <v>0</v>
      </c>
      <c r="S49" s="603">
        <f t="shared" si="2"/>
        <v>0</v>
      </c>
      <c r="T49" s="568">
        <v>0</v>
      </c>
      <c r="U49" s="604">
        <v>0</v>
      </c>
      <c r="V49" s="568">
        <v>1</v>
      </c>
      <c r="W49" s="604">
        <v>302.08</v>
      </c>
      <c r="X49" s="568">
        <v>0.5</v>
      </c>
      <c r="Y49" s="795">
        <f t="shared" si="0"/>
        <v>302.08</v>
      </c>
      <c r="Z49" s="841">
        <v>302.08</v>
      </c>
      <c r="AA49" s="568" t="s">
        <v>453</v>
      </c>
    </row>
    <row r="50" spans="1:27" ht="14.25" x14ac:dyDescent="0.2">
      <c r="A50" s="436" t="s">
        <v>374</v>
      </c>
      <c r="B50" s="830" t="s">
        <v>751</v>
      </c>
      <c r="C50" s="803" t="s">
        <v>549</v>
      </c>
      <c r="D50" s="914" t="s">
        <v>550</v>
      </c>
      <c r="E50" s="616" t="s">
        <v>451</v>
      </c>
      <c r="F50" s="616" t="s">
        <v>452</v>
      </c>
      <c r="G50" s="615"/>
      <c r="H50" s="616"/>
      <c r="I50" s="616" t="s">
        <v>74</v>
      </c>
      <c r="J50" s="915" t="s">
        <v>73</v>
      </c>
      <c r="K50" s="616" t="s">
        <v>74</v>
      </c>
      <c r="L50" s="916" t="s">
        <v>1425</v>
      </c>
      <c r="M50" s="618">
        <v>45963</v>
      </c>
      <c r="N50" s="618">
        <v>45967</v>
      </c>
      <c r="O50" s="618"/>
      <c r="P50" s="602"/>
      <c r="Q50" s="602">
        <v>0</v>
      </c>
      <c r="R50" s="602">
        <v>0</v>
      </c>
      <c r="S50" s="603">
        <f>Q85+R50</f>
        <v>0</v>
      </c>
      <c r="T50" s="568">
        <v>4</v>
      </c>
      <c r="U50" s="604">
        <v>604.16999999999996</v>
      </c>
      <c r="V50" s="568">
        <v>1</v>
      </c>
      <c r="W50" s="604">
        <v>302.08</v>
      </c>
      <c r="X50" s="568">
        <v>4.5</v>
      </c>
      <c r="Y50" s="795">
        <f t="shared" si="0"/>
        <v>2718.7599999999998</v>
      </c>
      <c r="Z50" s="841">
        <f t="shared" ref="Z50:Z51" si="3">(T50*U50)+(V50*W50)</f>
        <v>2718.7599999999998</v>
      </c>
      <c r="AA50" s="568" t="s">
        <v>453</v>
      </c>
    </row>
    <row r="51" spans="1:27" ht="14.25" x14ac:dyDescent="0.2">
      <c r="A51" s="436" t="s">
        <v>374</v>
      </c>
      <c r="B51" s="830" t="s">
        <v>751</v>
      </c>
      <c r="C51" s="917" t="s">
        <v>531</v>
      </c>
      <c r="D51" s="914" t="s">
        <v>761</v>
      </c>
      <c r="E51" s="616" t="s">
        <v>451</v>
      </c>
      <c r="F51" s="616" t="s">
        <v>452</v>
      </c>
      <c r="G51" s="615"/>
      <c r="H51" s="616"/>
      <c r="I51" s="616" t="s">
        <v>74</v>
      </c>
      <c r="J51" s="915" t="s">
        <v>73</v>
      </c>
      <c r="K51" s="616" t="s">
        <v>74</v>
      </c>
      <c r="L51" s="916" t="s">
        <v>1425</v>
      </c>
      <c r="M51" s="618">
        <v>45963</v>
      </c>
      <c r="N51" s="618">
        <v>45968</v>
      </c>
      <c r="O51" s="618"/>
      <c r="P51" s="602"/>
      <c r="Q51" s="602">
        <v>0</v>
      </c>
      <c r="R51" s="602">
        <v>0</v>
      </c>
      <c r="S51" s="603">
        <f t="shared" ref="S51:S52" si="4">Q51+R51</f>
        <v>0</v>
      </c>
      <c r="T51" s="568">
        <v>5</v>
      </c>
      <c r="U51" s="604">
        <v>604.16999999999996</v>
      </c>
      <c r="V51" s="568">
        <v>1</v>
      </c>
      <c r="W51" s="604">
        <v>302.08</v>
      </c>
      <c r="X51" s="568">
        <v>5.05</v>
      </c>
      <c r="Y51" s="795">
        <f t="shared" si="0"/>
        <v>3322.93</v>
      </c>
      <c r="Z51" s="841">
        <f t="shared" si="3"/>
        <v>3322.93</v>
      </c>
      <c r="AA51" s="568" t="s">
        <v>453</v>
      </c>
    </row>
    <row r="52" spans="1:27" ht="15.75" customHeight="1" x14ac:dyDescent="0.2">
      <c r="A52" s="436" t="s">
        <v>374</v>
      </c>
      <c r="B52" s="830" t="s">
        <v>751</v>
      </c>
      <c r="C52" s="803" t="s">
        <v>1076</v>
      </c>
      <c r="D52" s="914" t="s">
        <v>1077</v>
      </c>
      <c r="E52" s="616" t="s">
        <v>451</v>
      </c>
      <c r="F52" s="616" t="s">
        <v>452</v>
      </c>
      <c r="G52" s="615"/>
      <c r="H52" s="616"/>
      <c r="I52" s="616" t="s">
        <v>74</v>
      </c>
      <c r="J52" s="915" t="s">
        <v>73</v>
      </c>
      <c r="K52" s="616" t="s">
        <v>74</v>
      </c>
      <c r="L52" s="916" t="s">
        <v>77</v>
      </c>
      <c r="M52" s="618">
        <v>45964</v>
      </c>
      <c r="N52" s="618">
        <v>45968</v>
      </c>
      <c r="O52" s="618"/>
      <c r="P52" s="602"/>
      <c r="Q52" s="602">
        <v>0</v>
      </c>
      <c r="R52" s="602">
        <v>0</v>
      </c>
      <c r="S52" s="603">
        <f t="shared" si="4"/>
        <v>0</v>
      </c>
      <c r="T52" s="568">
        <v>4</v>
      </c>
      <c r="U52" s="604">
        <v>604.16999999999996</v>
      </c>
      <c r="V52" s="568">
        <v>1</v>
      </c>
      <c r="W52" s="604">
        <v>302.08</v>
      </c>
      <c r="X52" s="568">
        <v>4.5</v>
      </c>
      <c r="Y52" s="795">
        <f t="shared" si="0"/>
        <v>2718.7599999999998</v>
      </c>
      <c r="Z52" s="841">
        <v>2718.76</v>
      </c>
      <c r="AA52" s="568" t="s">
        <v>453</v>
      </c>
    </row>
    <row r="53" spans="1:27" ht="15.75" customHeight="1" x14ac:dyDescent="0.2">
      <c r="A53" s="436" t="s">
        <v>374</v>
      </c>
      <c r="B53" s="830" t="s">
        <v>751</v>
      </c>
      <c r="C53" s="932" t="s">
        <v>533</v>
      </c>
      <c r="D53" s="933" t="s">
        <v>534</v>
      </c>
      <c r="E53" s="849" t="s">
        <v>451</v>
      </c>
      <c r="F53" s="934" t="s">
        <v>452</v>
      </c>
      <c r="G53" s="935"/>
      <c r="H53" s="936"/>
      <c r="I53" s="849" t="s">
        <v>74</v>
      </c>
      <c r="J53" s="929" t="s">
        <v>73</v>
      </c>
      <c r="K53" s="849" t="s">
        <v>74</v>
      </c>
      <c r="L53" s="930" t="s">
        <v>1426</v>
      </c>
      <c r="M53" s="937">
        <v>45964</v>
      </c>
      <c r="N53" s="938">
        <v>45971</v>
      </c>
      <c r="O53" s="939"/>
      <c r="P53" s="581"/>
      <c r="Q53" s="581">
        <v>0</v>
      </c>
      <c r="R53" s="581">
        <v>0</v>
      </c>
      <c r="S53" s="842">
        <f>Q54+R53</f>
        <v>0</v>
      </c>
      <c r="T53" s="587">
        <v>4</v>
      </c>
      <c r="U53" s="588">
        <v>604.16999999999996</v>
      </c>
      <c r="V53" s="587">
        <v>2</v>
      </c>
      <c r="W53" s="594">
        <v>302.08</v>
      </c>
      <c r="X53" s="587">
        <v>4.0999999999999996</v>
      </c>
      <c r="Y53" s="776">
        <f t="shared" si="0"/>
        <v>3020.8399999999997</v>
      </c>
      <c r="Z53" s="776">
        <v>3020.84</v>
      </c>
      <c r="AA53" s="568" t="s">
        <v>453</v>
      </c>
    </row>
    <row r="54" spans="1:27" ht="15.75" customHeight="1" x14ac:dyDescent="0.2">
      <c r="A54" s="436" t="s">
        <v>374</v>
      </c>
      <c r="B54" s="830" t="s">
        <v>751</v>
      </c>
      <c r="C54" s="876" t="s">
        <v>594</v>
      </c>
      <c r="D54" s="940" t="s">
        <v>595</v>
      </c>
      <c r="E54" s="612" t="s">
        <v>451</v>
      </c>
      <c r="F54" s="941" t="s">
        <v>452</v>
      </c>
      <c r="G54" s="942"/>
      <c r="H54" s="943"/>
      <c r="I54" s="612" t="s">
        <v>74</v>
      </c>
      <c r="J54" s="944" t="s">
        <v>73</v>
      </c>
      <c r="K54" s="612" t="s">
        <v>74</v>
      </c>
      <c r="L54" s="916" t="s">
        <v>1427</v>
      </c>
      <c r="M54" s="945">
        <v>45963</v>
      </c>
      <c r="N54" s="946">
        <v>45968</v>
      </c>
      <c r="O54" s="947"/>
      <c r="P54" s="786"/>
      <c r="Q54" s="786">
        <v>0</v>
      </c>
      <c r="R54" s="786">
        <v>0</v>
      </c>
      <c r="S54" s="575">
        <f>Q55+R54</f>
        <v>0</v>
      </c>
      <c r="T54" s="587">
        <v>5</v>
      </c>
      <c r="U54" s="588">
        <v>604.16999999999996</v>
      </c>
      <c r="V54" s="788">
        <v>1</v>
      </c>
      <c r="W54" s="591">
        <v>302.08</v>
      </c>
      <c r="X54" s="788">
        <v>5.5</v>
      </c>
      <c r="Y54" s="776">
        <f t="shared" si="0"/>
        <v>3322.93</v>
      </c>
      <c r="Z54" s="776">
        <v>3322.93</v>
      </c>
      <c r="AA54" s="725" t="s">
        <v>453</v>
      </c>
    </row>
    <row r="55" spans="1:27" ht="15.75" customHeight="1" x14ac:dyDescent="0.2">
      <c r="A55" s="436" t="s">
        <v>374</v>
      </c>
      <c r="B55" s="830" t="s">
        <v>751</v>
      </c>
      <c r="C55" s="803" t="s">
        <v>543</v>
      </c>
      <c r="D55" s="914" t="s">
        <v>544</v>
      </c>
      <c r="E55" s="616" t="s">
        <v>451</v>
      </c>
      <c r="F55" s="948" t="s">
        <v>452</v>
      </c>
      <c r="G55" s="949"/>
      <c r="H55" s="949"/>
      <c r="I55" s="616" t="s">
        <v>74</v>
      </c>
      <c r="J55" s="915" t="s">
        <v>73</v>
      </c>
      <c r="K55" s="616" t="s">
        <v>74</v>
      </c>
      <c r="L55" s="916" t="s">
        <v>1427</v>
      </c>
      <c r="M55" s="618">
        <v>45963</v>
      </c>
      <c r="N55" s="937">
        <v>45968</v>
      </c>
      <c r="O55" s="950"/>
      <c r="P55" s="573"/>
      <c r="Q55" s="574">
        <v>0</v>
      </c>
      <c r="R55" s="574">
        <v>0</v>
      </c>
      <c r="S55" s="575">
        <f>Q66+R55</f>
        <v>0</v>
      </c>
      <c r="T55" s="576">
        <v>5</v>
      </c>
      <c r="U55" s="588">
        <v>604.16999999999996</v>
      </c>
      <c r="V55" s="582">
        <v>1</v>
      </c>
      <c r="W55" s="577">
        <v>302.08</v>
      </c>
      <c r="X55" s="576">
        <v>5.5</v>
      </c>
      <c r="Y55" s="843">
        <f t="shared" si="0"/>
        <v>3322.93</v>
      </c>
      <c r="Z55" s="776">
        <f t="shared" ref="Z55" si="5">(T55*U55)+(V55*W55)</f>
        <v>3322.93</v>
      </c>
      <c r="AA55" s="587" t="s">
        <v>453</v>
      </c>
    </row>
    <row r="56" spans="1:27" ht="15.75" customHeight="1" x14ac:dyDescent="0.2">
      <c r="A56" s="436" t="s">
        <v>374</v>
      </c>
      <c r="B56" s="830" t="s">
        <v>751</v>
      </c>
      <c r="C56" s="932" t="s">
        <v>536</v>
      </c>
      <c r="D56" s="933" t="s">
        <v>537</v>
      </c>
      <c r="E56" s="616" t="s">
        <v>451</v>
      </c>
      <c r="F56" s="948" t="s">
        <v>452</v>
      </c>
      <c r="G56" s="949"/>
      <c r="H56" s="633"/>
      <c r="I56" s="616" t="s">
        <v>74</v>
      </c>
      <c r="J56" s="915" t="s">
        <v>73</v>
      </c>
      <c r="K56" s="616" t="s">
        <v>74</v>
      </c>
      <c r="L56" s="916" t="s">
        <v>1425</v>
      </c>
      <c r="M56" s="937">
        <v>45963</v>
      </c>
      <c r="N56" s="938">
        <v>45968</v>
      </c>
      <c r="O56" s="950"/>
      <c r="P56" s="574"/>
      <c r="Q56" s="574">
        <v>0</v>
      </c>
      <c r="R56" s="574">
        <v>0</v>
      </c>
      <c r="S56" s="575">
        <f t="shared" ref="S56" si="6">Q56+R56</f>
        <v>0</v>
      </c>
      <c r="T56" s="587">
        <v>5</v>
      </c>
      <c r="U56" s="588">
        <v>604.16999999999996</v>
      </c>
      <c r="V56" s="587">
        <v>1</v>
      </c>
      <c r="W56" s="588">
        <v>302.08</v>
      </c>
      <c r="X56" s="587">
        <v>5.5</v>
      </c>
      <c r="Y56" s="776">
        <f t="shared" si="0"/>
        <v>3322.93</v>
      </c>
      <c r="Z56" s="776">
        <v>3322.93</v>
      </c>
      <c r="AA56" s="576" t="s">
        <v>453</v>
      </c>
    </row>
    <row r="57" spans="1:27" ht="15.75" customHeight="1" x14ac:dyDescent="0.2">
      <c r="A57" s="436" t="s">
        <v>374</v>
      </c>
      <c r="B57" s="830" t="s">
        <v>751</v>
      </c>
      <c r="C57" s="803" t="s">
        <v>538</v>
      </c>
      <c r="D57" s="914" t="s">
        <v>539</v>
      </c>
      <c r="E57" s="616" t="s">
        <v>451</v>
      </c>
      <c r="F57" s="948" t="s">
        <v>452</v>
      </c>
      <c r="G57" s="949"/>
      <c r="H57" s="633"/>
      <c r="I57" s="616" t="s">
        <v>74</v>
      </c>
      <c r="J57" s="915" t="s">
        <v>73</v>
      </c>
      <c r="K57" s="616" t="s">
        <v>74</v>
      </c>
      <c r="L57" s="916" t="s">
        <v>1426</v>
      </c>
      <c r="M57" s="937">
        <v>45964</v>
      </c>
      <c r="N57" s="938">
        <v>45971</v>
      </c>
      <c r="O57" s="951"/>
      <c r="P57" s="573"/>
      <c r="Q57" s="574">
        <v>0</v>
      </c>
      <c r="R57" s="574">
        <v>0</v>
      </c>
      <c r="S57" s="575">
        <f>Q91+R57</f>
        <v>0</v>
      </c>
      <c r="T57" s="587">
        <v>4</v>
      </c>
      <c r="U57" s="588">
        <v>604.16999999999996</v>
      </c>
      <c r="V57" s="587">
        <v>2</v>
      </c>
      <c r="W57" s="588">
        <v>302.08</v>
      </c>
      <c r="X57" s="587">
        <v>4.0999999999999996</v>
      </c>
      <c r="Y57" s="776">
        <f t="shared" si="0"/>
        <v>3020.8399999999997</v>
      </c>
      <c r="Z57" s="776">
        <v>3020.84</v>
      </c>
      <c r="AA57" s="576" t="s">
        <v>453</v>
      </c>
    </row>
    <row r="58" spans="1:27" ht="15.75" customHeight="1" x14ac:dyDescent="0.2">
      <c r="A58" s="436" t="s">
        <v>374</v>
      </c>
      <c r="B58" s="830" t="s">
        <v>751</v>
      </c>
      <c r="C58" s="803" t="s">
        <v>1078</v>
      </c>
      <c r="D58" s="914" t="s">
        <v>1224</v>
      </c>
      <c r="E58" s="616" t="s">
        <v>451</v>
      </c>
      <c r="F58" s="948" t="s">
        <v>452</v>
      </c>
      <c r="G58" s="949"/>
      <c r="H58" s="633"/>
      <c r="I58" s="616" t="s">
        <v>74</v>
      </c>
      <c r="J58" s="915" t="s">
        <v>73</v>
      </c>
      <c r="K58" s="616" t="s">
        <v>74</v>
      </c>
      <c r="L58" s="916" t="s">
        <v>77</v>
      </c>
      <c r="M58" s="937">
        <v>45964</v>
      </c>
      <c r="N58" s="938">
        <v>45968</v>
      </c>
      <c r="O58" s="952"/>
      <c r="P58" s="597"/>
      <c r="Q58" s="597">
        <v>0</v>
      </c>
      <c r="R58" s="574">
        <v>0</v>
      </c>
      <c r="S58" s="575">
        <f t="shared" ref="S58:S62" si="7">Q58+R58</f>
        <v>0</v>
      </c>
      <c r="T58" s="587">
        <v>4</v>
      </c>
      <c r="U58" s="588">
        <v>604.16999999999996</v>
      </c>
      <c r="V58" s="587">
        <v>1</v>
      </c>
      <c r="W58" s="588">
        <v>302.08</v>
      </c>
      <c r="X58" s="587">
        <v>4.5</v>
      </c>
      <c r="Y58" s="776">
        <f t="shared" si="0"/>
        <v>2718.7599999999998</v>
      </c>
      <c r="Z58" s="776">
        <v>2718.76</v>
      </c>
      <c r="AA58" s="576" t="s">
        <v>453</v>
      </c>
    </row>
    <row r="59" spans="1:27" ht="15.75" customHeight="1" x14ac:dyDescent="0.2">
      <c r="A59" s="436" t="s">
        <v>374</v>
      </c>
      <c r="B59" s="830" t="s">
        <v>751</v>
      </c>
      <c r="C59" s="803" t="s">
        <v>540</v>
      </c>
      <c r="D59" s="918" t="s">
        <v>541</v>
      </c>
      <c r="E59" s="616" t="s">
        <v>451</v>
      </c>
      <c r="F59" s="948" t="s">
        <v>452</v>
      </c>
      <c r="G59" s="949"/>
      <c r="H59" s="633"/>
      <c r="I59" s="616" t="s">
        <v>74</v>
      </c>
      <c r="J59" s="915" t="s">
        <v>73</v>
      </c>
      <c r="K59" s="616" t="s">
        <v>74</v>
      </c>
      <c r="L59" s="916" t="s">
        <v>1425</v>
      </c>
      <c r="M59" s="618">
        <v>45963</v>
      </c>
      <c r="N59" s="953">
        <v>45968</v>
      </c>
      <c r="O59" s="950"/>
      <c r="P59" s="574"/>
      <c r="Q59" s="574">
        <v>0</v>
      </c>
      <c r="R59" s="574">
        <v>0</v>
      </c>
      <c r="S59" s="575">
        <f t="shared" si="7"/>
        <v>0</v>
      </c>
      <c r="T59" s="568">
        <v>5</v>
      </c>
      <c r="U59" s="591">
        <v>604.16999999999996</v>
      </c>
      <c r="V59" s="576">
        <v>1</v>
      </c>
      <c r="W59" s="591">
        <v>302.08</v>
      </c>
      <c r="X59" s="576">
        <f t="shared" ref="X59" si="8">T59+(V59*0.5)</f>
        <v>5.5</v>
      </c>
      <c r="Y59" s="805">
        <f t="shared" si="0"/>
        <v>3322.93</v>
      </c>
      <c r="Z59" s="805">
        <f t="shared" ref="Z59:Z60" si="9">(T59*U59)+(V59*W59)</f>
        <v>3322.93</v>
      </c>
      <c r="AA59" s="576" t="s">
        <v>453</v>
      </c>
    </row>
    <row r="60" spans="1:27" ht="15.75" customHeight="1" x14ac:dyDescent="0.2">
      <c r="A60" s="436" t="s">
        <v>374</v>
      </c>
      <c r="B60" s="830" t="s">
        <v>751</v>
      </c>
      <c r="C60" s="954" t="s">
        <v>1294</v>
      </c>
      <c r="D60" s="914" t="s">
        <v>1295</v>
      </c>
      <c r="E60" s="616" t="s">
        <v>451</v>
      </c>
      <c r="F60" s="948" t="s">
        <v>452</v>
      </c>
      <c r="G60" s="949"/>
      <c r="H60" s="633"/>
      <c r="I60" s="616" t="s">
        <v>74</v>
      </c>
      <c r="J60" s="915" t="s">
        <v>73</v>
      </c>
      <c r="K60" s="616" t="s">
        <v>74</v>
      </c>
      <c r="L60" s="916" t="s">
        <v>1428</v>
      </c>
      <c r="M60" s="937">
        <v>45963</v>
      </c>
      <c r="N60" s="938">
        <v>45968</v>
      </c>
      <c r="O60" s="618"/>
      <c r="P60" s="601"/>
      <c r="Q60" s="597">
        <v>0</v>
      </c>
      <c r="R60" s="574">
        <v>0</v>
      </c>
      <c r="S60" s="575">
        <f t="shared" si="7"/>
        <v>0</v>
      </c>
      <c r="T60" s="568">
        <v>5</v>
      </c>
      <c r="U60" s="591">
        <v>604.16999999999996</v>
      </c>
      <c r="V60" s="587">
        <v>1</v>
      </c>
      <c r="W60" s="588">
        <v>302.08</v>
      </c>
      <c r="X60" s="587">
        <v>5.5</v>
      </c>
      <c r="Y60" s="805">
        <f t="shared" si="0"/>
        <v>3322.93</v>
      </c>
      <c r="Z60" s="805">
        <f t="shared" si="9"/>
        <v>3322.93</v>
      </c>
      <c r="AA60" s="576" t="s">
        <v>453</v>
      </c>
    </row>
    <row r="61" spans="1:27" ht="15.75" customHeight="1" x14ac:dyDescent="0.2">
      <c r="A61" s="436" t="s">
        <v>374</v>
      </c>
      <c r="B61" s="830" t="s">
        <v>751</v>
      </c>
      <c r="C61" s="920" t="s">
        <v>499</v>
      </c>
      <c r="D61" s="921" t="s">
        <v>500</v>
      </c>
      <c r="E61" s="636" t="s">
        <v>451</v>
      </c>
      <c r="F61" s="955" t="s">
        <v>452</v>
      </c>
      <c r="G61" s="956"/>
      <c r="H61" s="957"/>
      <c r="I61" s="636" t="s">
        <v>74</v>
      </c>
      <c r="J61" s="923" t="s">
        <v>73</v>
      </c>
      <c r="K61" s="636" t="s">
        <v>74</v>
      </c>
      <c r="L61" s="958" t="s">
        <v>1047</v>
      </c>
      <c r="M61" s="937">
        <v>45937</v>
      </c>
      <c r="N61" s="938">
        <v>45937</v>
      </c>
      <c r="O61" s="925"/>
      <c r="P61" s="601"/>
      <c r="Q61" s="597">
        <v>0</v>
      </c>
      <c r="R61" s="597">
        <v>0</v>
      </c>
      <c r="S61" s="652">
        <f t="shared" si="7"/>
        <v>0</v>
      </c>
      <c r="T61" s="587">
        <v>0</v>
      </c>
      <c r="U61" s="588">
        <v>0</v>
      </c>
      <c r="V61" s="587">
        <v>1</v>
      </c>
      <c r="W61" s="588">
        <v>302.08</v>
      </c>
      <c r="X61" s="587">
        <v>1</v>
      </c>
      <c r="Y61" s="776">
        <f t="shared" si="0"/>
        <v>302.08</v>
      </c>
      <c r="Z61" s="776">
        <f t="shared" si="0"/>
        <v>302.08</v>
      </c>
      <c r="AA61" s="593" t="s">
        <v>453</v>
      </c>
    </row>
    <row r="62" spans="1:27" ht="15.75" customHeight="1" x14ac:dyDescent="0.2">
      <c r="A62" s="436" t="s">
        <v>374</v>
      </c>
      <c r="B62" s="830" t="s">
        <v>751</v>
      </c>
      <c r="C62" s="803" t="s">
        <v>563</v>
      </c>
      <c r="D62" s="959" t="s">
        <v>564</v>
      </c>
      <c r="E62" s="616" t="s">
        <v>451</v>
      </c>
      <c r="F62" s="948" t="s">
        <v>452</v>
      </c>
      <c r="G62" s="949"/>
      <c r="H62" s="633"/>
      <c r="I62" s="616" t="s">
        <v>74</v>
      </c>
      <c r="J62" s="915" t="s">
        <v>73</v>
      </c>
      <c r="K62" s="616" t="s">
        <v>74</v>
      </c>
      <c r="L62" s="958" t="s">
        <v>1047</v>
      </c>
      <c r="M62" s="931">
        <v>45937</v>
      </c>
      <c r="N62" s="618">
        <v>45937</v>
      </c>
      <c r="O62" s="618"/>
      <c r="P62" s="601"/>
      <c r="Q62" s="597">
        <v>0</v>
      </c>
      <c r="R62" s="574">
        <v>0</v>
      </c>
      <c r="S62" s="575">
        <f t="shared" si="7"/>
        <v>0</v>
      </c>
      <c r="T62" s="587">
        <v>0</v>
      </c>
      <c r="U62" s="588">
        <v>0</v>
      </c>
      <c r="V62" s="587">
        <v>1</v>
      </c>
      <c r="W62" s="591">
        <v>302.08</v>
      </c>
      <c r="X62" s="587">
        <v>1</v>
      </c>
      <c r="Y62" s="776">
        <f t="shared" si="0"/>
        <v>302.08</v>
      </c>
      <c r="Z62" s="776">
        <f t="shared" ref="Z62" si="10">(T62*U62)+(V62*W62)</f>
        <v>302.08</v>
      </c>
      <c r="AA62" s="576" t="s">
        <v>453</v>
      </c>
    </row>
    <row r="63" spans="1:27" ht="15.75" customHeight="1" x14ac:dyDescent="0.2">
      <c r="A63" s="436" t="s">
        <v>374</v>
      </c>
      <c r="B63" s="830" t="s">
        <v>751</v>
      </c>
      <c r="C63" s="803" t="s">
        <v>454</v>
      </c>
      <c r="D63" s="927" t="s">
        <v>554</v>
      </c>
      <c r="E63" s="616" t="s">
        <v>451</v>
      </c>
      <c r="F63" s="948" t="s">
        <v>452</v>
      </c>
      <c r="G63" s="949"/>
      <c r="H63" s="949"/>
      <c r="I63" s="616" t="s">
        <v>74</v>
      </c>
      <c r="J63" s="915" t="s">
        <v>73</v>
      </c>
      <c r="K63" s="616" t="s">
        <v>74</v>
      </c>
      <c r="L63" s="958" t="s">
        <v>78</v>
      </c>
      <c r="M63" s="960">
        <v>45936</v>
      </c>
      <c r="N63" s="961">
        <v>45938</v>
      </c>
      <c r="O63" s="950"/>
      <c r="P63" s="573"/>
      <c r="Q63" s="574">
        <v>0</v>
      </c>
      <c r="R63" s="574">
        <v>0</v>
      </c>
      <c r="S63" s="575">
        <f>Q87+R63</f>
        <v>0</v>
      </c>
      <c r="T63" s="599">
        <v>2</v>
      </c>
      <c r="U63" s="643">
        <v>604.16999999999996</v>
      </c>
      <c r="V63" s="599">
        <v>1</v>
      </c>
      <c r="W63" s="588">
        <v>302.08</v>
      </c>
      <c r="X63" s="587">
        <v>1.5</v>
      </c>
      <c r="Y63" s="794">
        <f t="shared" si="0"/>
        <v>1510.4199999999998</v>
      </c>
      <c r="Z63" s="794">
        <v>1510.42</v>
      </c>
      <c r="AA63" s="576" t="s">
        <v>453</v>
      </c>
    </row>
    <row r="64" spans="1:27" ht="15.75" customHeight="1" x14ac:dyDescent="0.2">
      <c r="A64" s="436" t="s">
        <v>374</v>
      </c>
      <c r="B64" s="830" t="s">
        <v>751</v>
      </c>
      <c r="C64" s="920" t="s">
        <v>557</v>
      </c>
      <c r="D64" s="921" t="s">
        <v>558</v>
      </c>
      <c r="E64" s="636" t="s">
        <v>451</v>
      </c>
      <c r="F64" s="955" t="s">
        <v>452</v>
      </c>
      <c r="G64" s="956"/>
      <c r="H64" s="956"/>
      <c r="I64" s="636" t="s">
        <v>74</v>
      </c>
      <c r="J64" s="923" t="s">
        <v>73</v>
      </c>
      <c r="K64" s="636" t="s">
        <v>74</v>
      </c>
      <c r="L64" s="962" t="s">
        <v>78</v>
      </c>
      <c r="M64" s="618">
        <v>45936</v>
      </c>
      <c r="N64" s="618">
        <v>45938</v>
      </c>
      <c r="O64" s="925"/>
      <c r="P64" s="654"/>
      <c r="Q64" s="844">
        <v>0</v>
      </c>
      <c r="R64" s="597">
        <v>0</v>
      </c>
      <c r="S64" s="652" t="e">
        <f>#REF!+R64</f>
        <v>#REF!</v>
      </c>
      <c r="T64" s="568">
        <v>2</v>
      </c>
      <c r="U64" s="604">
        <v>604.16999999999996</v>
      </c>
      <c r="V64" s="568">
        <v>1</v>
      </c>
      <c r="W64" s="845">
        <v>302.08</v>
      </c>
      <c r="X64" s="691">
        <v>1.5</v>
      </c>
      <c r="Y64" s="795">
        <f t="shared" si="0"/>
        <v>1510.4199999999998</v>
      </c>
      <c r="Z64" s="795">
        <v>1510.42</v>
      </c>
      <c r="AA64" s="595" t="s">
        <v>453</v>
      </c>
    </row>
    <row r="65" spans="1:27" ht="15.75" customHeight="1" x14ac:dyDescent="0.2">
      <c r="A65" s="436" t="s">
        <v>374</v>
      </c>
      <c r="B65" s="830" t="s">
        <v>751</v>
      </c>
      <c r="C65" s="920" t="s">
        <v>499</v>
      </c>
      <c r="D65" s="914" t="s">
        <v>500</v>
      </c>
      <c r="E65" s="636" t="s">
        <v>451</v>
      </c>
      <c r="F65" s="955" t="s">
        <v>452</v>
      </c>
      <c r="G65" s="956"/>
      <c r="H65" s="957"/>
      <c r="I65" s="636" t="s">
        <v>74</v>
      </c>
      <c r="J65" s="923" t="s">
        <v>73</v>
      </c>
      <c r="K65" s="636" t="s">
        <v>74</v>
      </c>
      <c r="L65" s="958" t="s">
        <v>1047</v>
      </c>
      <c r="M65" s="937">
        <v>45951</v>
      </c>
      <c r="N65" s="938">
        <v>45951</v>
      </c>
      <c r="O65" s="925"/>
      <c r="P65" s="601"/>
      <c r="Q65" s="597">
        <v>0</v>
      </c>
      <c r="R65" s="597">
        <v>0</v>
      </c>
      <c r="S65" s="652">
        <f t="shared" ref="S65:S66" si="11">Q65+R65</f>
        <v>0</v>
      </c>
      <c r="T65" s="587">
        <v>0</v>
      </c>
      <c r="U65" s="588">
        <v>0</v>
      </c>
      <c r="V65" s="582">
        <v>1</v>
      </c>
      <c r="W65" s="604">
        <v>302.08</v>
      </c>
      <c r="X65" s="568">
        <v>1</v>
      </c>
      <c r="Y65" s="843">
        <f t="shared" si="0"/>
        <v>302.08</v>
      </c>
      <c r="Z65" s="776">
        <f t="shared" si="0"/>
        <v>302.08</v>
      </c>
      <c r="AA65" s="593" t="s">
        <v>453</v>
      </c>
    </row>
    <row r="66" spans="1:27" ht="15.75" customHeight="1" x14ac:dyDescent="0.2">
      <c r="A66" s="436" t="s">
        <v>374</v>
      </c>
      <c r="B66" s="830" t="s">
        <v>751</v>
      </c>
      <c r="C66" s="803" t="s">
        <v>563</v>
      </c>
      <c r="D66" s="914" t="s">
        <v>564</v>
      </c>
      <c r="E66" s="616" t="s">
        <v>451</v>
      </c>
      <c r="F66" s="948" t="s">
        <v>452</v>
      </c>
      <c r="G66" s="949"/>
      <c r="H66" s="633"/>
      <c r="I66" s="616" t="s">
        <v>74</v>
      </c>
      <c r="J66" s="915" t="s">
        <v>73</v>
      </c>
      <c r="K66" s="616" t="s">
        <v>74</v>
      </c>
      <c r="L66" s="958" t="s">
        <v>1047</v>
      </c>
      <c r="M66" s="931">
        <v>45951</v>
      </c>
      <c r="N66" s="618">
        <v>45951</v>
      </c>
      <c r="O66" s="618"/>
      <c r="P66" s="602"/>
      <c r="Q66" s="601">
        <v>0</v>
      </c>
      <c r="R66" s="574">
        <v>0</v>
      </c>
      <c r="S66" s="575">
        <f t="shared" si="11"/>
        <v>0</v>
      </c>
      <c r="T66" s="587">
        <v>0</v>
      </c>
      <c r="U66" s="588">
        <v>0</v>
      </c>
      <c r="V66" s="587">
        <v>1</v>
      </c>
      <c r="W66" s="594">
        <v>302.08</v>
      </c>
      <c r="X66" s="587">
        <v>1</v>
      </c>
      <c r="Y66" s="776">
        <f t="shared" si="0"/>
        <v>302.08</v>
      </c>
      <c r="Z66" s="776">
        <f t="shared" ref="Z66" si="12">(T66*U66)+(V66*W66)</f>
        <v>302.08</v>
      </c>
      <c r="AA66" s="576" t="s">
        <v>453</v>
      </c>
    </row>
    <row r="67" spans="1:27" ht="15.75" customHeight="1" x14ac:dyDescent="0.2">
      <c r="A67" s="436" t="s">
        <v>374</v>
      </c>
      <c r="B67" s="830" t="s">
        <v>751</v>
      </c>
      <c r="C67" s="926" t="s">
        <v>488</v>
      </c>
      <c r="D67" s="927" t="s">
        <v>489</v>
      </c>
      <c r="E67" s="849" t="s">
        <v>451</v>
      </c>
      <c r="F67" s="849" t="s">
        <v>452</v>
      </c>
      <c r="G67" s="928"/>
      <c r="H67" s="928"/>
      <c r="I67" s="849" t="s">
        <v>74</v>
      </c>
      <c r="J67" s="929" t="s">
        <v>73</v>
      </c>
      <c r="K67" s="849" t="s">
        <v>74</v>
      </c>
      <c r="L67" s="930" t="s">
        <v>1429</v>
      </c>
      <c r="M67" s="937">
        <v>45952</v>
      </c>
      <c r="N67" s="938">
        <v>45959</v>
      </c>
      <c r="O67" s="931"/>
      <c r="P67" s="831"/>
      <c r="Q67" s="602">
        <v>0</v>
      </c>
      <c r="R67" s="832">
        <v>0</v>
      </c>
      <c r="S67" s="833">
        <f>Q95+R67</f>
        <v>0</v>
      </c>
      <c r="T67" s="587">
        <v>0</v>
      </c>
      <c r="U67" s="588">
        <v>0</v>
      </c>
      <c r="V67" s="587">
        <v>2</v>
      </c>
      <c r="W67" s="588">
        <v>302.08</v>
      </c>
      <c r="X67" s="587">
        <v>2</v>
      </c>
      <c r="Y67" s="776">
        <f t="shared" si="0"/>
        <v>604.16</v>
      </c>
      <c r="Z67" s="776">
        <f t="shared" si="0"/>
        <v>604.16</v>
      </c>
      <c r="AA67" s="830" t="s">
        <v>453</v>
      </c>
    </row>
    <row r="68" spans="1:27" ht="15.75" customHeight="1" x14ac:dyDescent="0.2">
      <c r="A68" s="436" t="s">
        <v>374</v>
      </c>
      <c r="B68" s="830" t="s">
        <v>751</v>
      </c>
      <c r="C68" s="803" t="s">
        <v>495</v>
      </c>
      <c r="D68" s="927" t="s">
        <v>496</v>
      </c>
      <c r="E68" s="616" t="s">
        <v>451</v>
      </c>
      <c r="F68" s="948" t="s">
        <v>452</v>
      </c>
      <c r="G68" s="949"/>
      <c r="H68" s="949"/>
      <c r="I68" s="616" t="s">
        <v>74</v>
      </c>
      <c r="J68" s="915" t="s">
        <v>73</v>
      </c>
      <c r="K68" s="616" t="s">
        <v>74</v>
      </c>
      <c r="L68" s="958" t="s">
        <v>134</v>
      </c>
      <c r="M68" s="937">
        <v>45952</v>
      </c>
      <c r="N68" s="938">
        <v>45959</v>
      </c>
      <c r="O68" s="950"/>
      <c r="P68" s="573"/>
      <c r="Q68" s="581">
        <v>0</v>
      </c>
      <c r="R68" s="574">
        <v>0</v>
      </c>
      <c r="S68" s="575">
        <f>Q91+R68</f>
        <v>0</v>
      </c>
      <c r="T68" s="587">
        <v>0</v>
      </c>
      <c r="U68" s="588">
        <v>0</v>
      </c>
      <c r="V68" s="587">
        <v>2</v>
      </c>
      <c r="W68" s="588">
        <v>302.08</v>
      </c>
      <c r="X68" s="587">
        <v>2</v>
      </c>
      <c r="Y68" s="776">
        <f t="shared" si="0"/>
        <v>604.16</v>
      </c>
      <c r="Z68" s="776">
        <f t="shared" si="0"/>
        <v>604.16</v>
      </c>
      <c r="AA68" s="576" t="s">
        <v>453</v>
      </c>
    </row>
    <row r="69" spans="1:27" ht="15.75" customHeight="1" x14ac:dyDescent="0.2">
      <c r="A69" s="436" t="s">
        <v>374</v>
      </c>
      <c r="B69" s="830" t="s">
        <v>751</v>
      </c>
      <c r="C69" s="803" t="s">
        <v>459</v>
      </c>
      <c r="D69" s="927" t="s">
        <v>491</v>
      </c>
      <c r="E69" s="616" t="s">
        <v>451</v>
      </c>
      <c r="F69" s="948" t="s">
        <v>452</v>
      </c>
      <c r="G69" s="949"/>
      <c r="H69" s="949"/>
      <c r="I69" s="616" t="s">
        <v>74</v>
      </c>
      <c r="J69" s="915" t="s">
        <v>73</v>
      </c>
      <c r="K69" s="616" t="s">
        <v>74</v>
      </c>
      <c r="L69" s="958" t="s">
        <v>134</v>
      </c>
      <c r="M69" s="937">
        <v>45952</v>
      </c>
      <c r="N69" s="938">
        <v>45959</v>
      </c>
      <c r="O69" s="950"/>
      <c r="P69" s="573"/>
      <c r="Q69" s="574">
        <v>0</v>
      </c>
      <c r="R69" s="574">
        <v>0</v>
      </c>
      <c r="S69" s="575">
        <f>Q92+R69</f>
        <v>0</v>
      </c>
      <c r="T69" s="587">
        <v>0</v>
      </c>
      <c r="U69" s="588">
        <v>0</v>
      </c>
      <c r="V69" s="587">
        <v>2</v>
      </c>
      <c r="W69" s="588">
        <v>302.08</v>
      </c>
      <c r="X69" s="587">
        <v>2</v>
      </c>
      <c r="Y69" s="776">
        <f t="shared" si="0"/>
        <v>604.16</v>
      </c>
      <c r="Z69" s="776">
        <f t="shared" si="0"/>
        <v>604.16</v>
      </c>
      <c r="AA69" s="576" t="s">
        <v>453</v>
      </c>
    </row>
    <row r="70" spans="1:27" ht="15.75" customHeight="1" x14ac:dyDescent="0.2">
      <c r="A70" s="436" t="s">
        <v>374</v>
      </c>
      <c r="B70" s="830" t="s">
        <v>751</v>
      </c>
      <c r="C70" s="803" t="s">
        <v>497</v>
      </c>
      <c r="D70" s="914" t="s">
        <v>498</v>
      </c>
      <c r="E70" s="616" t="s">
        <v>451</v>
      </c>
      <c r="F70" s="948" t="s">
        <v>452</v>
      </c>
      <c r="G70" s="949"/>
      <c r="H70" s="949"/>
      <c r="I70" s="616" t="s">
        <v>74</v>
      </c>
      <c r="J70" s="915" t="s">
        <v>73</v>
      </c>
      <c r="K70" s="616" t="s">
        <v>74</v>
      </c>
      <c r="L70" s="958" t="s">
        <v>1429</v>
      </c>
      <c r="M70" s="937">
        <v>45952</v>
      </c>
      <c r="N70" s="938">
        <v>45959</v>
      </c>
      <c r="O70" s="950"/>
      <c r="P70" s="573"/>
      <c r="Q70" s="574">
        <v>0</v>
      </c>
      <c r="R70" s="574">
        <v>0</v>
      </c>
      <c r="S70" s="575">
        <f>Q91+R70</f>
        <v>0</v>
      </c>
      <c r="T70" s="587">
        <v>0</v>
      </c>
      <c r="U70" s="588">
        <v>0</v>
      </c>
      <c r="V70" s="587">
        <v>2</v>
      </c>
      <c r="W70" s="588">
        <v>302.08</v>
      </c>
      <c r="X70" s="587">
        <v>2</v>
      </c>
      <c r="Y70" s="776">
        <f t="shared" si="0"/>
        <v>604.16</v>
      </c>
      <c r="Z70" s="776">
        <f t="shared" si="0"/>
        <v>604.16</v>
      </c>
      <c r="AA70" s="576" t="s">
        <v>453</v>
      </c>
    </row>
    <row r="71" spans="1:27" ht="15.75" customHeight="1" x14ac:dyDescent="0.2">
      <c r="A71" s="436" t="s">
        <v>374</v>
      </c>
      <c r="B71" s="830" t="s">
        <v>751</v>
      </c>
      <c r="C71" s="920" t="s">
        <v>499</v>
      </c>
      <c r="D71" s="914" t="s">
        <v>500</v>
      </c>
      <c r="E71" s="636" t="s">
        <v>451</v>
      </c>
      <c r="F71" s="955" t="s">
        <v>452</v>
      </c>
      <c r="G71" s="956"/>
      <c r="H71" s="957"/>
      <c r="I71" s="636" t="s">
        <v>74</v>
      </c>
      <c r="J71" s="923" t="s">
        <v>73</v>
      </c>
      <c r="K71" s="636" t="s">
        <v>74</v>
      </c>
      <c r="L71" s="958" t="s">
        <v>1430</v>
      </c>
      <c r="M71" s="937">
        <v>45964</v>
      </c>
      <c r="N71" s="938">
        <v>45968</v>
      </c>
      <c r="O71" s="925"/>
      <c r="P71" s="601"/>
      <c r="Q71" s="597">
        <v>0</v>
      </c>
      <c r="R71" s="597">
        <v>0</v>
      </c>
      <c r="S71" s="652">
        <f t="shared" ref="S71:S72" si="13">Q71+R71</f>
        <v>0</v>
      </c>
      <c r="T71" s="587">
        <v>4</v>
      </c>
      <c r="U71" s="588">
        <v>604.16999999999996</v>
      </c>
      <c r="V71" s="582">
        <v>1</v>
      </c>
      <c r="W71" s="604">
        <v>302.08</v>
      </c>
      <c r="X71" s="568">
        <v>4.5</v>
      </c>
      <c r="Y71" s="843">
        <f t="shared" si="0"/>
        <v>2718.7599999999998</v>
      </c>
      <c r="Z71" s="776">
        <v>2718.76</v>
      </c>
      <c r="AA71" s="593" t="s">
        <v>453</v>
      </c>
    </row>
    <row r="72" spans="1:27" ht="15.75" customHeight="1" x14ac:dyDescent="0.2">
      <c r="A72" s="436" t="s">
        <v>374</v>
      </c>
      <c r="B72" s="830" t="s">
        <v>751</v>
      </c>
      <c r="C72" s="803" t="s">
        <v>563</v>
      </c>
      <c r="D72" s="959" t="s">
        <v>564</v>
      </c>
      <c r="E72" s="616" t="s">
        <v>451</v>
      </c>
      <c r="F72" s="948" t="s">
        <v>452</v>
      </c>
      <c r="G72" s="949"/>
      <c r="H72" s="633"/>
      <c r="I72" s="616" t="s">
        <v>74</v>
      </c>
      <c r="J72" s="915" t="s">
        <v>73</v>
      </c>
      <c r="K72" s="616" t="s">
        <v>74</v>
      </c>
      <c r="L72" s="958" t="s">
        <v>1430</v>
      </c>
      <c r="M72" s="931">
        <v>45964</v>
      </c>
      <c r="N72" s="618">
        <v>45968</v>
      </c>
      <c r="O72" s="618"/>
      <c r="P72" s="601"/>
      <c r="Q72" s="597">
        <v>0</v>
      </c>
      <c r="R72" s="574">
        <v>0</v>
      </c>
      <c r="S72" s="575">
        <f t="shared" si="13"/>
        <v>0</v>
      </c>
      <c r="T72" s="587">
        <v>4</v>
      </c>
      <c r="U72" s="588">
        <v>604.16999999999996</v>
      </c>
      <c r="V72" s="587">
        <v>1</v>
      </c>
      <c r="W72" s="591">
        <v>302.08</v>
      </c>
      <c r="X72" s="587">
        <v>4.5</v>
      </c>
      <c r="Y72" s="776">
        <f t="shared" si="0"/>
        <v>2718.7599999999998</v>
      </c>
      <c r="Z72" s="776">
        <f t="shared" ref="Z72:Z73" si="14">(T72*U72)+(V72*W72)</f>
        <v>2718.7599999999998</v>
      </c>
      <c r="AA72" s="576" t="s">
        <v>453</v>
      </c>
    </row>
    <row r="73" spans="1:27" ht="15.75" customHeight="1" x14ac:dyDescent="0.2">
      <c r="A73" s="436" t="s">
        <v>374</v>
      </c>
      <c r="B73" s="830" t="s">
        <v>751</v>
      </c>
      <c r="C73" s="803" t="s">
        <v>553</v>
      </c>
      <c r="D73" s="927" t="s">
        <v>554</v>
      </c>
      <c r="E73" s="616" t="s">
        <v>451</v>
      </c>
      <c r="F73" s="948" t="s">
        <v>452</v>
      </c>
      <c r="G73" s="949"/>
      <c r="H73" s="949"/>
      <c r="I73" s="616" t="s">
        <v>74</v>
      </c>
      <c r="J73" s="915" t="s">
        <v>73</v>
      </c>
      <c r="K73" s="616" t="s">
        <v>74</v>
      </c>
      <c r="L73" s="958" t="s">
        <v>1431</v>
      </c>
      <c r="M73" s="937">
        <v>45964</v>
      </c>
      <c r="N73" s="938">
        <v>45968</v>
      </c>
      <c r="O73" s="950"/>
      <c r="P73" s="573"/>
      <c r="Q73" s="574">
        <v>0</v>
      </c>
      <c r="R73" s="574">
        <v>0</v>
      </c>
      <c r="S73" s="575">
        <f>Q93+R73</f>
        <v>0</v>
      </c>
      <c r="T73" s="587">
        <v>4</v>
      </c>
      <c r="U73" s="588">
        <v>604.16999999999996</v>
      </c>
      <c r="V73" s="587">
        <v>1</v>
      </c>
      <c r="W73" s="591">
        <v>302.08</v>
      </c>
      <c r="X73" s="587">
        <v>4.5</v>
      </c>
      <c r="Y73" s="776">
        <f t="shared" si="0"/>
        <v>2718.7599999999998</v>
      </c>
      <c r="Z73" s="776">
        <f t="shared" si="14"/>
        <v>2718.7599999999998</v>
      </c>
      <c r="AA73" s="576" t="s">
        <v>453</v>
      </c>
    </row>
    <row r="74" spans="1:27" ht="15.75" customHeight="1" x14ac:dyDescent="0.2">
      <c r="A74" s="436" t="s">
        <v>374</v>
      </c>
      <c r="B74" s="830" t="s">
        <v>751</v>
      </c>
      <c r="C74" s="926" t="s">
        <v>488</v>
      </c>
      <c r="D74" s="927" t="s">
        <v>489</v>
      </c>
      <c r="E74" s="849" t="s">
        <v>451</v>
      </c>
      <c r="F74" s="849" t="s">
        <v>452</v>
      </c>
      <c r="G74" s="928"/>
      <c r="H74" s="928"/>
      <c r="I74" s="849" t="s">
        <v>74</v>
      </c>
      <c r="J74" s="929" t="s">
        <v>73</v>
      </c>
      <c r="K74" s="849" t="s">
        <v>74</v>
      </c>
      <c r="L74" s="930" t="s">
        <v>1432</v>
      </c>
      <c r="M74" s="937">
        <v>45963</v>
      </c>
      <c r="N74" s="938">
        <v>45968</v>
      </c>
      <c r="O74" s="931"/>
      <c r="P74" s="831"/>
      <c r="Q74" s="602">
        <v>0</v>
      </c>
      <c r="R74" s="832">
        <v>0</v>
      </c>
      <c r="S74" s="833">
        <f>Q102+R74</f>
        <v>0</v>
      </c>
      <c r="T74" s="587">
        <v>5</v>
      </c>
      <c r="U74" s="588">
        <v>604.16999999999996</v>
      </c>
      <c r="V74" s="587">
        <v>1</v>
      </c>
      <c r="W74" s="588">
        <v>302.08</v>
      </c>
      <c r="X74" s="587">
        <v>5.5</v>
      </c>
      <c r="Y74" s="776">
        <f t="shared" si="0"/>
        <v>3322.93</v>
      </c>
      <c r="Z74" s="776">
        <v>3322.93</v>
      </c>
      <c r="AA74" s="830" t="s">
        <v>453</v>
      </c>
    </row>
    <row r="75" spans="1:27" ht="15.75" customHeight="1" x14ac:dyDescent="0.2">
      <c r="A75" s="436" t="s">
        <v>374</v>
      </c>
      <c r="B75" s="830" t="s">
        <v>751</v>
      </c>
      <c r="C75" s="803" t="s">
        <v>454</v>
      </c>
      <c r="D75" s="927" t="s">
        <v>554</v>
      </c>
      <c r="E75" s="616" t="s">
        <v>451</v>
      </c>
      <c r="F75" s="948" t="s">
        <v>452</v>
      </c>
      <c r="G75" s="949"/>
      <c r="H75" s="949"/>
      <c r="I75" s="616" t="s">
        <v>74</v>
      </c>
      <c r="J75" s="915" t="s">
        <v>73</v>
      </c>
      <c r="K75" s="616" t="s">
        <v>74</v>
      </c>
      <c r="L75" s="958" t="s">
        <v>77</v>
      </c>
      <c r="M75" s="937">
        <v>45964</v>
      </c>
      <c r="N75" s="938">
        <v>45971</v>
      </c>
      <c r="O75" s="950"/>
      <c r="P75" s="573"/>
      <c r="Q75" s="574">
        <v>0</v>
      </c>
      <c r="R75" s="574">
        <v>0</v>
      </c>
      <c r="S75" s="575">
        <f>Q94+R75</f>
        <v>0</v>
      </c>
      <c r="T75" s="587">
        <v>4</v>
      </c>
      <c r="U75" s="588">
        <v>604.16999999999996</v>
      </c>
      <c r="V75" s="587">
        <v>2</v>
      </c>
      <c r="W75" s="588">
        <v>302.08</v>
      </c>
      <c r="X75" s="587">
        <v>4.0999999999999996</v>
      </c>
      <c r="Y75" s="776">
        <f t="shared" si="0"/>
        <v>3020.8399999999997</v>
      </c>
      <c r="Z75" s="776">
        <v>3020.84</v>
      </c>
      <c r="AA75" s="576" t="s">
        <v>453</v>
      </c>
    </row>
    <row r="76" spans="1:27" ht="15.75" customHeight="1" x14ac:dyDescent="0.2">
      <c r="A76" s="436" t="s">
        <v>374</v>
      </c>
      <c r="B76" s="830" t="s">
        <v>751</v>
      </c>
      <c r="C76" s="954" t="s">
        <v>455</v>
      </c>
      <c r="D76" s="914" t="s">
        <v>493</v>
      </c>
      <c r="E76" s="616" t="s">
        <v>451</v>
      </c>
      <c r="F76" s="948" t="s">
        <v>452</v>
      </c>
      <c r="G76" s="949"/>
      <c r="H76" s="633"/>
      <c r="I76" s="616" t="s">
        <v>74</v>
      </c>
      <c r="J76" s="915" t="s">
        <v>73</v>
      </c>
      <c r="K76" s="616" t="s">
        <v>74</v>
      </c>
      <c r="L76" s="916" t="s">
        <v>1082</v>
      </c>
      <c r="M76" s="937">
        <v>45968</v>
      </c>
      <c r="N76" s="938">
        <v>45968</v>
      </c>
      <c r="O76" s="618"/>
      <c r="P76" s="601"/>
      <c r="Q76" s="597">
        <v>0</v>
      </c>
      <c r="R76" s="574">
        <v>0</v>
      </c>
      <c r="S76" s="575">
        <f t="shared" ref="S76" si="15">Q76+R76</f>
        <v>0</v>
      </c>
      <c r="T76" s="587">
        <v>0</v>
      </c>
      <c r="U76" s="588">
        <v>0</v>
      </c>
      <c r="V76" s="587">
        <v>1</v>
      </c>
      <c r="W76" s="588">
        <v>302.08</v>
      </c>
      <c r="X76" s="587">
        <v>0.5</v>
      </c>
      <c r="Y76" s="776">
        <f t="shared" si="0"/>
        <v>302.08</v>
      </c>
      <c r="Z76" s="776">
        <v>302.08</v>
      </c>
      <c r="AA76" s="576" t="s">
        <v>453</v>
      </c>
    </row>
    <row r="77" spans="1:27" ht="15.75" customHeight="1" x14ac:dyDescent="0.2">
      <c r="A77" s="436" t="s">
        <v>374</v>
      </c>
      <c r="B77" s="830" t="s">
        <v>751</v>
      </c>
      <c r="C77" s="803" t="s">
        <v>495</v>
      </c>
      <c r="D77" s="927" t="s">
        <v>496</v>
      </c>
      <c r="E77" s="616" t="s">
        <v>451</v>
      </c>
      <c r="F77" s="948" t="s">
        <v>452</v>
      </c>
      <c r="G77" s="949"/>
      <c r="H77" s="949"/>
      <c r="I77" s="616" t="s">
        <v>74</v>
      </c>
      <c r="J77" s="915" t="s">
        <v>73</v>
      </c>
      <c r="K77" s="616" t="s">
        <v>74</v>
      </c>
      <c r="L77" s="958" t="s">
        <v>1430</v>
      </c>
      <c r="M77" s="937">
        <v>45963</v>
      </c>
      <c r="N77" s="938">
        <v>45971</v>
      </c>
      <c r="O77" s="950"/>
      <c r="P77" s="573"/>
      <c r="Q77" s="602">
        <v>0</v>
      </c>
      <c r="R77" s="645">
        <v>0</v>
      </c>
      <c r="S77" s="575">
        <f>Q100+R77</f>
        <v>0</v>
      </c>
      <c r="T77" s="587">
        <v>5</v>
      </c>
      <c r="U77" s="588">
        <v>604.16999999999996</v>
      </c>
      <c r="V77" s="587">
        <v>2</v>
      </c>
      <c r="W77" s="588">
        <v>302.08</v>
      </c>
      <c r="X77" s="587">
        <v>6.5</v>
      </c>
      <c r="Y77" s="776">
        <f t="shared" si="0"/>
        <v>3625.0099999999998</v>
      </c>
      <c r="Z77" s="776">
        <v>3625.01</v>
      </c>
      <c r="AA77" s="576" t="s">
        <v>453</v>
      </c>
    </row>
    <row r="78" spans="1:27" ht="15.75" customHeight="1" x14ac:dyDescent="0.2">
      <c r="A78" s="436" t="s">
        <v>374</v>
      </c>
      <c r="B78" s="830" t="s">
        <v>751</v>
      </c>
      <c r="C78" s="803" t="s">
        <v>504</v>
      </c>
      <c r="D78" s="959" t="s">
        <v>505</v>
      </c>
      <c r="E78" s="616" t="s">
        <v>451</v>
      </c>
      <c r="F78" s="948" t="s">
        <v>452</v>
      </c>
      <c r="G78" s="949"/>
      <c r="H78" s="949"/>
      <c r="I78" s="616" t="s">
        <v>74</v>
      </c>
      <c r="J78" s="915" t="s">
        <v>73</v>
      </c>
      <c r="K78" s="616" t="s">
        <v>74</v>
      </c>
      <c r="L78" s="958" t="s">
        <v>1430</v>
      </c>
      <c r="M78" s="937">
        <v>45964</v>
      </c>
      <c r="N78" s="938">
        <v>45968</v>
      </c>
      <c r="O78" s="950"/>
      <c r="P78" s="573"/>
      <c r="Q78" s="581">
        <v>0</v>
      </c>
      <c r="R78" s="574">
        <v>0</v>
      </c>
      <c r="S78" s="575">
        <f>Q95+R78</f>
        <v>0</v>
      </c>
      <c r="T78" s="587">
        <v>4</v>
      </c>
      <c r="U78" s="588">
        <v>604.16999999999996</v>
      </c>
      <c r="V78" s="587">
        <v>1</v>
      </c>
      <c r="W78" s="588">
        <v>302.08</v>
      </c>
      <c r="X78" s="587">
        <v>4.5</v>
      </c>
      <c r="Y78" s="776">
        <f t="shared" si="0"/>
        <v>2718.7599999999998</v>
      </c>
      <c r="Z78" s="776">
        <v>2718.76</v>
      </c>
      <c r="AA78" s="576" t="s">
        <v>453</v>
      </c>
    </row>
    <row r="79" spans="1:27" ht="15.75" customHeight="1" x14ac:dyDescent="0.2">
      <c r="A79" s="436" t="s">
        <v>374</v>
      </c>
      <c r="B79" s="830" t="s">
        <v>751</v>
      </c>
      <c r="C79" s="803" t="s">
        <v>557</v>
      </c>
      <c r="D79" s="914" t="s">
        <v>558</v>
      </c>
      <c r="E79" s="616" t="s">
        <v>451</v>
      </c>
      <c r="F79" s="948" t="s">
        <v>452</v>
      </c>
      <c r="G79" s="949"/>
      <c r="H79" s="949"/>
      <c r="I79" s="616" t="s">
        <v>74</v>
      </c>
      <c r="J79" s="915" t="s">
        <v>73</v>
      </c>
      <c r="K79" s="616" t="s">
        <v>74</v>
      </c>
      <c r="L79" s="958" t="s">
        <v>1431</v>
      </c>
      <c r="M79" s="937">
        <v>45964</v>
      </c>
      <c r="N79" s="938">
        <v>45968</v>
      </c>
      <c r="O79" s="618"/>
      <c r="P79" s="573"/>
      <c r="Q79" s="581">
        <v>0</v>
      </c>
      <c r="R79" s="574">
        <v>0</v>
      </c>
      <c r="S79" s="575">
        <f>Q93+R79</f>
        <v>0</v>
      </c>
      <c r="T79" s="587">
        <v>4</v>
      </c>
      <c r="U79" s="588">
        <v>604.16999999999996</v>
      </c>
      <c r="V79" s="587">
        <v>1</v>
      </c>
      <c r="W79" s="588">
        <v>302.08</v>
      </c>
      <c r="X79" s="587">
        <v>4.5</v>
      </c>
      <c r="Y79" s="776">
        <f t="shared" si="0"/>
        <v>2718.7599999999998</v>
      </c>
      <c r="Z79" s="776">
        <v>2718.76</v>
      </c>
      <c r="AA79" s="576" t="s">
        <v>453</v>
      </c>
    </row>
    <row r="80" spans="1:27" ht="15.75" customHeight="1" x14ac:dyDescent="0.2">
      <c r="A80" s="436" t="s">
        <v>374</v>
      </c>
      <c r="B80" s="830" t="s">
        <v>751</v>
      </c>
      <c r="C80" s="803" t="s">
        <v>460</v>
      </c>
      <c r="D80" s="914" t="s">
        <v>501</v>
      </c>
      <c r="E80" s="616" t="s">
        <v>451</v>
      </c>
      <c r="F80" s="948" t="s">
        <v>452</v>
      </c>
      <c r="G80" s="949"/>
      <c r="H80" s="633"/>
      <c r="I80" s="616" t="s">
        <v>74</v>
      </c>
      <c r="J80" s="915" t="s">
        <v>73</v>
      </c>
      <c r="K80" s="616" t="s">
        <v>74</v>
      </c>
      <c r="L80" s="958" t="s">
        <v>1433</v>
      </c>
      <c r="M80" s="937">
        <v>45964</v>
      </c>
      <c r="N80" s="938">
        <v>45968</v>
      </c>
      <c r="O80" s="618"/>
      <c r="P80" s="601"/>
      <c r="Q80" s="597">
        <v>0</v>
      </c>
      <c r="R80" s="574">
        <v>0</v>
      </c>
      <c r="S80" s="575">
        <f t="shared" ref="S80:S81" si="16">Q80+R80</f>
        <v>0</v>
      </c>
      <c r="T80" s="587">
        <v>4</v>
      </c>
      <c r="U80" s="588">
        <v>604.16999999999996</v>
      </c>
      <c r="V80" s="587">
        <v>1</v>
      </c>
      <c r="W80" s="588">
        <v>302.08</v>
      </c>
      <c r="X80" s="587">
        <v>4.5</v>
      </c>
      <c r="Y80" s="776">
        <f t="shared" si="0"/>
        <v>2718.7599999999998</v>
      </c>
      <c r="Z80" s="776">
        <v>2718.76</v>
      </c>
      <c r="AA80" s="576" t="s">
        <v>453</v>
      </c>
    </row>
    <row r="81" spans="1:27" ht="15.75" customHeight="1" x14ac:dyDescent="0.2">
      <c r="A81" s="436" t="s">
        <v>374</v>
      </c>
      <c r="B81" s="830" t="s">
        <v>751</v>
      </c>
      <c r="C81" s="876" t="s">
        <v>497</v>
      </c>
      <c r="D81" s="940" t="s">
        <v>498</v>
      </c>
      <c r="E81" s="612" t="s">
        <v>451</v>
      </c>
      <c r="F81" s="941" t="s">
        <v>452</v>
      </c>
      <c r="G81" s="942"/>
      <c r="H81" s="942"/>
      <c r="I81" s="612" t="s">
        <v>74</v>
      </c>
      <c r="J81" s="944" t="s">
        <v>73</v>
      </c>
      <c r="K81" s="612" t="s">
        <v>74</v>
      </c>
      <c r="L81" s="958" t="s">
        <v>1432</v>
      </c>
      <c r="M81" s="945">
        <v>45963</v>
      </c>
      <c r="N81" s="946">
        <v>45968</v>
      </c>
      <c r="O81" s="947"/>
      <c r="P81" s="785"/>
      <c r="Q81" s="786">
        <v>0</v>
      </c>
      <c r="R81" s="786">
        <v>0</v>
      </c>
      <c r="S81" s="575">
        <f t="shared" si="16"/>
        <v>0</v>
      </c>
      <c r="T81" s="788">
        <v>5</v>
      </c>
      <c r="U81" s="789">
        <v>604.16999999999996</v>
      </c>
      <c r="V81" s="788">
        <v>1</v>
      </c>
      <c r="W81" s="789">
        <v>302.08</v>
      </c>
      <c r="X81" s="788">
        <v>5.5</v>
      </c>
      <c r="Y81" s="776">
        <f t="shared" si="0"/>
        <v>3322.93</v>
      </c>
      <c r="Z81" s="776">
        <v>3322.93</v>
      </c>
      <c r="AA81" s="782" t="s">
        <v>453</v>
      </c>
    </row>
    <row r="82" spans="1:27" ht="15.75" customHeight="1" x14ac:dyDescent="0.2">
      <c r="A82" s="436" t="s">
        <v>374</v>
      </c>
      <c r="B82" s="830" t="s">
        <v>751</v>
      </c>
      <c r="C82" s="803" t="s">
        <v>506</v>
      </c>
      <c r="D82" s="914" t="s">
        <v>507</v>
      </c>
      <c r="E82" s="616" t="s">
        <v>451</v>
      </c>
      <c r="F82" s="948" t="s">
        <v>452</v>
      </c>
      <c r="G82" s="949"/>
      <c r="H82" s="949"/>
      <c r="I82" s="616" t="s">
        <v>74</v>
      </c>
      <c r="J82" s="915" t="s">
        <v>73</v>
      </c>
      <c r="K82" s="616" t="s">
        <v>74</v>
      </c>
      <c r="L82" s="958" t="s">
        <v>1430</v>
      </c>
      <c r="M82" s="937">
        <v>45963</v>
      </c>
      <c r="N82" s="938">
        <v>45968</v>
      </c>
      <c r="O82" s="950"/>
      <c r="P82" s="573"/>
      <c r="Q82" s="574">
        <v>0</v>
      </c>
      <c r="R82" s="574">
        <v>0</v>
      </c>
      <c r="S82" s="575">
        <f>Q101+R82</f>
        <v>0</v>
      </c>
      <c r="T82" s="587">
        <v>5</v>
      </c>
      <c r="U82" s="588">
        <v>604.16999999999996</v>
      </c>
      <c r="V82" s="587">
        <v>1</v>
      </c>
      <c r="W82" s="588">
        <v>302.08</v>
      </c>
      <c r="X82" s="587">
        <v>5.5</v>
      </c>
      <c r="Y82" s="776">
        <f t="shared" si="0"/>
        <v>3322.93</v>
      </c>
      <c r="Z82" s="794">
        <v>3322.93</v>
      </c>
      <c r="AA82" s="593" t="s">
        <v>453</v>
      </c>
    </row>
    <row r="83" spans="1:27" ht="15.75" customHeight="1" x14ac:dyDescent="0.2">
      <c r="A83" s="436" t="s">
        <v>374</v>
      </c>
      <c r="B83" s="846" t="s">
        <v>751</v>
      </c>
      <c r="C83" s="920" t="s">
        <v>695</v>
      </c>
      <c r="D83" s="921" t="s">
        <v>503</v>
      </c>
      <c r="E83" s="636" t="s">
        <v>451</v>
      </c>
      <c r="F83" s="955" t="s">
        <v>452</v>
      </c>
      <c r="G83" s="956"/>
      <c r="H83" s="956"/>
      <c r="I83" s="636" t="s">
        <v>74</v>
      </c>
      <c r="J83" s="923" t="s">
        <v>73</v>
      </c>
      <c r="K83" s="636" t="s">
        <v>74</v>
      </c>
      <c r="L83" s="962" t="s">
        <v>1082</v>
      </c>
      <c r="M83" s="960">
        <v>45968</v>
      </c>
      <c r="N83" s="961">
        <v>45968</v>
      </c>
      <c r="O83" s="963"/>
      <c r="P83" s="654"/>
      <c r="Q83" s="597">
        <v>0</v>
      </c>
      <c r="R83" s="597">
        <v>0</v>
      </c>
      <c r="S83" s="652">
        <f>Q103+R83</f>
        <v>0</v>
      </c>
      <c r="T83" s="599">
        <v>0</v>
      </c>
      <c r="U83" s="643">
        <v>0</v>
      </c>
      <c r="V83" s="599">
        <v>1</v>
      </c>
      <c r="W83" s="643">
        <v>302.08</v>
      </c>
      <c r="X83" s="599">
        <v>0.5</v>
      </c>
      <c r="Y83" s="794">
        <f t="shared" si="0"/>
        <v>302.08</v>
      </c>
      <c r="Z83" s="840">
        <v>302.08</v>
      </c>
      <c r="AA83" s="649" t="s">
        <v>453</v>
      </c>
    </row>
    <row r="84" spans="1:27" ht="15.75" customHeight="1" x14ac:dyDescent="0.2">
      <c r="A84" s="436" t="s">
        <v>374</v>
      </c>
      <c r="B84" s="568" t="s">
        <v>751</v>
      </c>
      <c r="C84" s="803" t="s">
        <v>149</v>
      </c>
      <c r="D84" s="914" t="s">
        <v>765</v>
      </c>
      <c r="E84" s="616" t="s">
        <v>451</v>
      </c>
      <c r="F84" s="616" t="s">
        <v>452</v>
      </c>
      <c r="G84" s="615"/>
      <c r="H84" s="615"/>
      <c r="I84" s="616" t="s">
        <v>74</v>
      </c>
      <c r="J84" s="915" t="s">
        <v>73</v>
      </c>
      <c r="K84" s="616" t="s">
        <v>74</v>
      </c>
      <c r="L84" s="958" t="s">
        <v>76</v>
      </c>
      <c r="M84" s="618">
        <v>45964</v>
      </c>
      <c r="N84" s="618">
        <v>45968</v>
      </c>
      <c r="O84" s="618"/>
      <c r="P84" s="589"/>
      <c r="Q84" s="602">
        <v>0</v>
      </c>
      <c r="R84" s="602">
        <v>0</v>
      </c>
      <c r="S84" s="603">
        <f>Q111+R84</f>
        <v>0</v>
      </c>
      <c r="T84" s="568">
        <v>4</v>
      </c>
      <c r="U84" s="604">
        <v>604.16999999999996</v>
      </c>
      <c r="V84" s="568">
        <v>1</v>
      </c>
      <c r="W84" s="604">
        <v>302.08</v>
      </c>
      <c r="X84" s="568">
        <v>4.5</v>
      </c>
      <c r="Y84" s="795">
        <f t="shared" si="0"/>
        <v>2718.7599999999998</v>
      </c>
      <c r="Z84" s="795">
        <v>2718.76</v>
      </c>
      <c r="AA84" s="568" t="s">
        <v>453</v>
      </c>
    </row>
    <row r="85" spans="1:27" ht="15.75" customHeight="1" x14ac:dyDescent="0.2">
      <c r="A85" s="436" t="s">
        <v>374</v>
      </c>
      <c r="B85" s="568" t="s">
        <v>751</v>
      </c>
      <c r="C85" s="803" t="s">
        <v>148</v>
      </c>
      <c r="D85" s="914" t="s">
        <v>766</v>
      </c>
      <c r="E85" s="616" t="s">
        <v>451</v>
      </c>
      <c r="F85" s="616" t="s">
        <v>452</v>
      </c>
      <c r="G85" s="615"/>
      <c r="H85" s="615"/>
      <c r="I85" s="616" t="s">
        <v>74</v>
      </c>
      <c r="J85" s="915" t="s">
        <v>73</v>
      </c>
      <c r="K85" s="616" t="s">
        <v>74</v>
      </c>
      <c r="L85" s="958" t="s">
        <v>76</v>
      </c>
      <c r="M85" s="618">
        <v>45964</v>
      </c>
      <c r="N85" s="618">
        <v>45968</v>
      </c>
      <c r="O85" s="618"/>
      <c r="P85" s="589"/>
      <c r="Q85" s="602">
        <v>0</v>
      </c>
      <c r="R85" s="602">
        <v>0</v>
      </c>
      <c r="S85" s="603">
        <f>Q112+R85</f>
        <v>0</v>
      </c>
      <c r="T85" s="568">
        <v>4</v>
      </c>
      <c r="U85" s="604">
        <v>604.16999999999996</v>
      </c>
      <c r="V85" s="568">
        <v>1</v>
      </c>
      <c r="W85" s="604">
        <v>302.08</v>
      </c>
      <c r="X85" s="568">
        <v>4.5</v>
      </c>
      <c r="Y85" s="795">
        <f t="shared" si="0"/>
        <v>2718.7599999999998</v>
      </c>
      <c r="Z85" s="795">
        <v>2718.76</v>
      </c>
      <c r="AA85" s="568" t="s">
        <v>453</v>
      </c>
    </row>
    <row r="86" spans="1:27" ht="15.75" customHeight="1" x14ac:dyDescent="0.2">
      <c r="A86" s="436" t="s">
        <v>374</v>
      </c>
      <c r="B86" s="568" t="s">
        <v>751</v>
      </c>
      <c r="C86" s="803" t="s">
        <v>1227</v>
      </c>
      <c r="D86" s="914" t="s">
        <v>1228</v>
      </c>
      <c r="E86" s="616" t="s">
        <v>451</v>
      </c>
      <c r="F86" s="616" t="s">
        <v>452</v>
      </c>
      <c r="G86" s="615"/>
      <c r="H86" s="615"/>
      <c r="I86" s="616" t="s">
        <v>74</v>
      </c>
      <c r="J86" s="915" t="s">
        <v>73</v>
      </c>
      <c r="K86" s="616" t="s">
        <v>74</v>
      </c>
      <c r="L86" s="958" t="s">
        <v>601</v>
      </c>
      <c r="M86" s="618">
        <v>45964</v>
      </c>
      <c r="N86" s="618">
        <v>45968</v>
      </c>
      <c r="O86" s="618"/>
      <c r="P86" s="589"/>
      <c r="Q86" s="602">
        <v>0</v>
      </c>
      <c r="R86" s="602">
        <v>0</v>
      </c>
      <c r="S86" s="603">
        <f>Q117+R86</f>
        <v>0</v>
      </c>
      <c r="T86" s="568">
        <v>4</v>
      </c>
      <c r="U86" s="604">
        <v>604.16999999999996</v>
      </c>
      <c r="V86" s="568">
        <v>1</v>
      </c>
      <c r="W86" s="604">
        <v>302.08</v>
      </c>
      <c r="X86" s="568">
        <v>4.5</v>
      </c>
      <c r="Y86" s="795">
        <f t="shared" si="0"/>
        <v>2718.7599999999998</v>
      </c>
      <c r="Z86" s="795">
        <v>2718.76</v>
      </c>
      <c r="AA86" s="568" t="s">
        <v>453</v>
      </c>
    </row>
    <row r="87" spans="1:27" ht="15.75" customHeight="1" x14ac:dyDescent="0.2">
      <c r="A87" s="436" t="s">
        <v>374</v>
      </c>
      <c r="B87" s="568" t="s">
        <v>751</v>
      </c>
      <c r="C87" s="803" t="s">
        <v>1229</v>
      </c>
      <c r="D87" s="914" t="s">
        <v>1230</v>
      </c>
      <c r="E87" s="616" t="s">
        <v>451</v>
      </c>
      <c r="F87" s="616" t="s">
        <v>452</v>
      </c>
      <c r="G87" s="615"/>
      <c r="H87" s="615"/>
      <c r="I87" s="616" t="s">
        <v>74</v>
      </c>
      <c r="J87" s="915" t="s">
        <v>73</v>
      </c>
      <c r="K87" s="616" t="s">
        <v>74</v>
      </c>
      <c r="L87" s="958" t="s">
        <v>601</v>
      </c>
      <c r="M87" s="618">
        <v>45964</v>
      </c>
      <c r="N87" s="618">
        <v>45968</v>
      </c>
      <c r="O87" s="618"/>
      <c r="P87" s="589"/>
      <c r="Q87" s="602">
        <v>0</v>
      </c>
      <c r="R87" s="602">
        <v>0</v>
      </c>
      <c r="S87" s="603">
        <f>Q118+R87</f>
        <v>0</v>
      </c>
      <c r="T87" s="568">
        <v>4</v>
      </c>
      <c r="U87" s="604">
        <v>604.16999999999996</v>
      </c>
      <c r="V87" s="568">
        <v>1</v>
      </c>
      <c r="W87" s="604">
        <v>302.08</v>
      </c>
      <c r="X87" s="568">
        <v>4.5</v>
      </c>
      <c r="Y87" s="795">
        <f t="shared" si="0"/>
        <v>2718.7599999999998</v>
      </c>
      <c r="Z87" s="795">
        <v>2718.76</v>
      </c>
      <c r="AA87" s="568" t="s">
        <v>453</v>
      </c>
    </row>
    <row r="88" spans="1:27" ht="15.75" customHeight="1" x14ac:dyDescent="0.2">
      <c r="A88" s="436" t="s">
        <v>374</v>
      </c>
      <c r="B88" s="568" t="s">
        <v>751</v>
      </c>
      <c r="C88" s="803" t="s">
        <v>703</v>
      </c>
      <c r="D88" s="918" t="s">
        <v>136</v>
      </c>
      <c r="E88" s="964" t="s">
        <v>451</v>
      </c>
      <c r="F88" s="964" t="s">
        <v>769</v>
      </c>
      <c r="G88" s="615"/>
      <c r="H88" s="616"/>
      <c r="I88" s="964" t="s">
        <v>74</v>
      </c>
      <c r="J88" s="965" t="s">
        <v>73</v>
      </c>
      <c r="K88" s="964" t="s">
        <v>74</v>
      </c>
      <c r="L88" s="958" t="s">
        <v>951</v>
      </c>
      <c r="M88" s="618">
        <v>45979</v>
      </c>
      <c r="N88" s="618">
        <v>45989</v>
      </c>
      <c r="O88" s="618"/>
      <c r="P88" s="589"/>
      <c r="Q88" s="602">
        <v>0</v>
      </c>
      <c r="R88" s="602">
        <v>0</v>
      </c>
      <c r="S88" s="611">
        <f t="shared" si="1"/>
        <v>0</v>
      </c>
      <c r="T88" s="568">
        <v>0</v>
      </c>
      <c r="U88" s="604">
        <v>0</v>
      </c>
      <c r="V88" s="568">
        <v>10</v>
      </c>
      <c r="W88" s="604">
        <v>302.08</v>
      </c>
      <c r="X88" s="568">
        <v>10</v>
      </c>
      <c r="Y88" s="875">
        <f t="shared" si="0"/>
        <v>3020.7999999999997</v>
      </c>
      <c r="Z88" s="875">
        <f t="shared" si="0"/>
        <v>3020.7999999999997</v>
      </c>
      <c r="AA88" s="568" t="s">
        <v>453</v>
      </c>
    </row>
    <row r="89" spans="1:27" ht="15.75" customHeight="1" x14ac:dyDescent="0.2">
      <c r="A89" s="436" t="s">
        <v>374</v>
      </c>
      <c r="B89" s="568" t="s">
        <v>751</v>
      </c>
      <c r="C89" s="801" t="s">
        <v>167</v>
      </c>
      <c r="D89" s="617" t="s">
        <v>710</v>
      </c>
      <c r="E89" s="616" t="s">
        <v>451</v>
      </c>
      <c r="F89" s="614" t="s">
        <v>708</v>
      </c>
      <c r="G89" s="622"/>
      <c r="H89" s="614"/>
      <c r="I89" s="614" t="s">
        <v>74</v>
      </c>
      <c r="J89" s="617" t="s">
        <v>73</v>
      </c>
      <c r="K89" s="614" t="s">
        <v>74</v>
      </c>
      <c r="L89" s="858" t="s">
        <v>709</v>
      </c>
      <c r="M89" s="623">
        <v>45968</v>
      </c>
      <c r="N89" s="623">
        <v>45988</v>
      </c>
      <c r="O89" s="614"/>
      <c r="P89" s="624"/>
      <c r="Q89" s="620">
        <v>0</v>
      </c>
      <c r="R89" s="620">
        <v>0</v>
      </c>
      <c r="S89" s="625">
        <v>0</v>
      </c>
      <c r="T89" s="568">
        <v>0</v>
      </c>
      <c r="U89" s="626">
        <v>0</v>
      </c>
      <c r="V89" s="568">
        <v>7</v>
      </c>
      <c r="W89" s="604">
        <v>302.08</v>
      </c>
      <c r="X89" s="568">
        <v>7</v>
      </c>
      <c r="Y89" s="795">
        <f t="shared" si="0"/>
        <v>2114.56</v>
      </c>
      <c r="Z89" s="795">
        <f t="shared" ref="Z89:Z101" si="17">(T89*U89)+(V89*W89)</f>
        <v>2114.56</v>
      </c>
      <c r="AA89" s="568" t="s">
        <v>453</v>
      </c>
    </row>
    <row r="90" spans="1:27" ht="15.75" customHeight="1" x14ac:dyDescent="0.2">
      <c r="A90" s="436" t="s">
        <v>374</v>
      </c>
      <c r="B90" s="568" t="s">
        <v>751</v>
      </c>
      <c r="C90" s="876" t="s">
        <v>706</v>
      </c>
      <c r="D90" s="613" t="s">
        <v>707</v>
      </c>
      <c r="E90" s="612" t="s">
        <v>451</v>
      </c>
      <c r="F90" s="729" t="s">
        <v>708</v>
      </c>
      <c r="G90" s="857"/>
      <c r="H90" s="612"/>
      <c r="I90" s="729" t="s">
        <v>74</v>
      </c>
      <c r="J90" s="730" t="s">
        <v>73</v>
      </c>
      <c r="K90" s="729" t="s">
        <v>74</v>
      </c>
      <c r="L90" s="858" t="s">
        <v>709</v>
      </c>
      <c r="M90" s="859">
        <v>45962</v>
      </c>
      <c r="N90" s="859">
        <v>45991</v>
      </c>
      <c r="O90" s="859"/>
      <c r="P90" s="860"/>
      <c r="Q90" s="861">
        <v>0</v>
      </c>
      <c r="R90" s="861">
        <v>0</v>
      </c>
      <c r="S90" s="625">
        <v>0</v>
      </c>
      <c r="T90" s="725">
        <v>0</v>
      </c>
      <c r="U90" s="862">
        <v>0</v>
      </c>
      <c r="V90" s="725">
        <v>9</v>
      </c>
      <c r="W90" s="877">
        <v>302.08</v>
      </c>
      <c r="X90" s="725">
        <v>9</v>
      </c>
      <c r="Y90" s="878">
        <f t="shared" si="0"/>
        <v>2718.72</v>
      </c>
      <c r="Z90" s="795">
        <f t="shared" si="17"/>
        <v>2718.72</v>
      </c>
      <c r="AA90" s="725" t="s">
        <v>453</v>
      </c>
    </row>
    <row r="91" spans="1:27" ht="15.75" customHeight="1" x14ac:dyDescent="0.2">
      <c r="A91" s="436" t="s">
        <v>374</v>
      </c>
      <c r="B91" s="568" t="s">
        <v>751</v>
      </c>
      <c r="C91" s="801" t="s">
        <v>360</v>
      </c>
      <c r="D91" s="614" t="s">
        <v>732</v>
      </c>
      <c r="E91" s="616" t="s">
        <v>451</v>
      </c>
      <c r="F91" s="614" t="s">
        <v>708</v>
      </c>
      <c r="G91" s="622"/>
      <c r="H91" s="617"/>
      <c r="I91" s="617" t="s">
        <v>74</v>
      </c>
      <c r="J91" s="617" t="s">
        <v>73</v>
      </c>
      <c r="K91" s="614" t="s">
        <v>74</v>
      </c>
      <c r="L91" s="858" t="s">
        <v>709</v>
      </c>
      <c r="M91" s="618">
        <v>45964</v>
      </c>
      <c r="N91" s="618">
        <v>45984</v>
      </c>
      <c r="O91" s="614"/>
      <c r="P91" s="624"/>
      <c r="Q91" s="620">
        <v>0</v>
      </c>
      <c r="R91" s="620">
        <v>0</v>
      </c>
      <c r="S91" s="625">
        <v>0</v>
      </c>
      <c r="T91" s="614">
        <v>0</v>
      </c>
      <c r="U91" s="626">
        <v>0</v>
      </c>
      <c r="V91" s="568">
        <v>7</v>
      </c>
      <c r="W91" s="604">
        <v>302.08</v>
      </c>
      <c r="X91" s="568">
        <v>7</v>
      </c>
      <c r="Y91" s="795">
        <f t="shared" si="0"/>
        <v>2114.56</v>
      </c>
      <c r="Z91" s="795">
        <f t="shared" si="17"/>
        <v>2114.56</v>
      </c>
      <c r="AA91" s="568" t="s">
        <v>453</v>
      </c>
    </row>
    <row r="92" spans="1:27" ht="15.75" customHeight="1" x14ac:dyDescent="0.2">
      <c r="A92" s="436" t="s">
        <v>374</v>
      </c>
      <c r="B92" s="568" t="s">
        <v>751</v>
      </c>
      <c r="C92" s="801" t="s">
        <v>143</v>
      </c>
      <c r="D92" s="614" t="s">
        <v>711</v>
      </c>
      <c r="E92" s="612" t="s">
        <v>451</v>
      </c>
      <c r="F92" s="614" t="s">
        <v>708</v>
      </c>
      <c r="G92" s="622"/>
      <c r="H92" s="614"/>
      <c r="I92" s="614" t="s">
        <v>74</v>
      </c>
      <c r="J92" s="617" t="s">
        <v>73</v>
      </c>
      <c r="K92" s="614" t="s">
        <v>74</v>
      </c>
      <c r="L92" s="858" t="s">
        <v>709</v>
      </c>
      <c r="M92" s="618">
        <v>45966</v>
      </c>
      <c r="N92" s="618">
        <v>45986</v>
      </c>
      <c r="O92" s="614"/>
      <c r="P92" s="624"/>
      <c r="Q92" s="620">
        <v>0</v>
      </c>
      <c r="R92" s="620">
        <v>0</v>
      </c>
      <c r="S92" s="621">
        <v>0</v>
      </c>
      <c r="T92" s="568">
        <v>0</v>
      </c>
      <c r="U92" s="626">
        <v>0</v>
      </c>
      <c r="V92" s="568">
        <v>7</v>
      </c>
      <c r="W92" s="604">
        <v>302.08</v>
      </c>
      <c r="X92" s="568">
        <v>7</v>
      </c>
      <c r="Y92" s="795">
        <f t="shared" si="0"/>
        <v>2114.56</v>
      </c>
      <c r="Z92" s="795">
        <f t="shared" si="17"/>
        <v>2114.56</v>
      </c>
      <c r="AA92" s="568" t="s">
        <v>453</v>
      </c>
    </row>
    <row r="93" spans="1:27" ht="15.75" customHeight="1" x14ac:dyDescent="0.2">
      <c r="A93" s="436" t="s">
        <v>374</v>
      </c>
      <c r="B93" s="830" t="s">
        <v>751</v>
      </c>
      <c r="C93" s="847" t="s">
        <v>352</v>
      </c>
      <c r="D93" s="848" t="s">
        <v>712</v>
      </c>
      <c r="E93" s="849" t="s">
        <v>451</v>
      </c>
      <c r="F93" s="850" t="s">
        <v>708</v>
      </c>
      <c r="G93" s="851"/>
      <c r="H93" s="850"/>
      <c r="I93" s="850" t="s">
        <v>74</v>
      </c>
      <c r="J93" s="848" t="s">
        <v>73</v>
      </c>
      <c r="K93" s="850" t="s">
        <v>74</v>
      </c>
      <c r="L93" s="852" t="s">
        <v>709</v>
      </c>
      <c r="M93" s="937">
        <v>45962</v>
      </c>
      <c r="N93" s="938">
        <v>45991</v>
      </c>
      <c r="O93" s="850"/>
      <c r="P93" s="853"/>
      <c r="Q93" s="854">
        <v>0</v>
      </c>
      <c r="R93" s="854">
        <v>0</v>
      </c>
      <c r="S93" s="855">
        <v>0</v>
      </c>
      <c r="T93" s="599">
        <v>0</v>
      </c>
      <c r="U93" s="856">
        <v>0</v>
      </c>
      <c r="V93" s="587">
        <v>9</v>
      </c>
      <c r="W93" s="588">
        <v>302.08</v>
      </c>
      <c r="X93" s="587">
        <v>9</v>
      </c>
      <c r="Y93" s="776">
        <f t="shared" si="0"/>
        <v>2718.72</v>
      </c>
      <c r="Z93" s="776">
        <f t="shared" si="17"/>
        <v>2718.72</v>
      </c>
      <c r="AA93" s="830" t="s">
        <v>453</v>
      </c>
    </row>
    <row r="94" spans="1:27" ht="15.75" customHeight="1" x14ac:dyDescent="0.2">
      <c r="A94" s="436" t="s">
        <v>374</v>
      </c>
      <c r="B94" s="830" t="s">
        <v>751</v>
      </c>
      <c r="C94" s="801" t="s">
        <v>171</v>
      </c>
      <c r="D94" s="614" t="s">
        <v>714</v>
      </c>
      <c r="E94" s="616" t="s">
        <v>451</v>
      </c>
      <c r="F94" s="614" t="s">
        <v>708</v>
      </c>
      <c r="G94" s="622"/>
      <c r="H94" s="614"/>
      <c r="I94" s="614" t="s">
        <v>74</v>
      </c>
      <c r="J94" s="617" t="s">
        <v>73</v>
      </c>
      <c r="K94" s="614" t="s">
        <v>74</v>
      </c>
      <c r="L94" s="858" t="s">
        <v>709</v>
      </c>
      <c r="M94" s="937">
        <v>45966</v>
      </c>
      <c r="N94" s="938">
        <v>45986</v>
      </c>
      <c r="O94" s="614"/>
      <c r="P94" s="624"/>
      <c r="Q94" s="620">
        <v>0</v>
      </c>
      <c r="R94" s="620">
        <v>0</v>
      </c>
      <c r="S94" s="621">
        <v>0</v>
      </c>
      <c r="T94" s="593">
        <v>0</v>
      </c>
      <c r="U94" s="626">
        <v>0</v>
      </c>
      <c r="V94" s="587">
        <v>7</v>
      </c>
      <c r="W94" s="588">
        <v>302.08</v>
      </c>
      <c r="X94" s="587">
        <v>7</v>
      </c>
      <c r="Y94" s="776">
        <f t="shared" si="0"/>
        <v>2114.56</v>
      </c>
      <c r="Z94" s="805">
        <f t="shared" si="17"/>
        <v>2114.56</v>
      </c>
      <c r="AA94" s="568" t="s">
        <v>453</v>
      </c>
    </row>
    <row r="95" spans="1:27" ht="15.75" customHeight="1" x14ac:dyDescent="0.2">
      <c r="A95" s="436" t="s">
        <v>374</v>
      </c>
      <c r="B95" s="830" t="s">
        <v>751</v>
      </c>
      <c r="C95" s="801" t="s">
        <v>141</v>
      </c>
      <c r="D95" s="614" t="s">
        <v>715</v>
      </c>
      <c r="E95" s="616" t="s">
        <v>451</v>
      </c>
      <c r="F95" s="614" t="s">
        <v>708</v>
      </c>
      <c r="G95" s="622"/>
      <c r="H95" s="614"/>
      <c r="I95" s="614" t="s">
        <v>74</v>
      </c>
      <c r="J95" s="617" t="s">
        <v>73</v>
      </c>
      <c r="K95" s="614" t="s">
        <v>74</v>
      </c>
      <c r="L95" s="858" t="s">
        <v>709</v>
      </c>
      <c r="M95" s="937">
        <v>45964</v>
      </c>
      <c r="N95" s="938">
        <v>45982</v>
      </c>
      <c r="O95" s="614"/>
      <c r="P95" s="624"/>
      <c r="Q95" s="620">
        <v>0</v>
      </c>
      <c r="R95" s="620">
        <v>0</v>
      </c>
      <c r="S95" s="621">
        <v>0</v>
      </c>
      <c r="T95" s="593">
        <v>0</v>
      </c>
      <c r="U95" s="626">
        <v>0</v>
      </c>
      <c r="V95" s="587">
        <v>10</v>
      </c>
      <c r="W95" s="577">
        <v>302.08</v>
      </c>
      <c r="X95" s="587">
        <v>10</v>
      </c>
      <c r="Y95" s="776">
        <f t="shared" si="0"/>
        <v>3020.7999999999997</v>
      </c>
      <c r="Z95" s="805">
        <f t="shared" si="17"/>
        <v>3020.7999999999997</v>
      </c>
      <c r="AA95" s="568" t="s">
        <v>453</v>
      </c>
    </row>
    <row r="96" spans="1:27" ht="15.75" customHeight="1" x14ac:dyDescent="0.2">
      <c r="A96" s="436" t="s">
        <v>374</v>
      </c>
      <c r="B96" s="830" t="s">
        <v>751</v>
      </c>
      <c r="C96" s="954" t="s">
        <v>153</v>
      </c>
      <c r="D96" s="914" t="s">
        <v>742</v>
      </c>
      <c r="E96" s="616" t="s">
        <v>451</v>
      </c>
      <c r="F96" s="614" t="s">
        <v>708</v>
      </c>
      <c r="G96" s="622"/>
      <c r="H96" s="617"/>
      <c r="I96" s="614" t="s">
        <v>74</v>
      </c>
      <c r="J96" s="617" t="s">
        <v>73</v>
      </c>
      <c r="K96" s="614" t="s">
        <v>74</v>
      </c>
      <c r="L96" s="858" t="s">
        <v>709</v>
      </c>
      <c r="M96" s="937">
        <v>45968</v>
      </c>
      <c r="N96" s="938">
        <v>45988</v>
      </c>
      <c r="O96" s="614"/>
      <c r="P96" s="624"/>
      <c r="Q96" s="620">
        <v>0</v>
      </c>
      <c r="R96" s="620">
        <v>0</v>
      </c>
      <c r="S96" s="625">
        <v>0</v>
      </c>
      <c r="T96" s="614">
        <v>0</v>
      </c>
      <c r="U96" s="626">
        <v>0</v>
      </c>
      <c r="V96" s="587">
        <v>7</v>
      </c>
      <c r="W96" s="577">
        <v>302.08</v>
      </c>
      <c r="X96" s="587">
        <v>7</v>
      </c>
      <c r="Y96" s="776">
        <f t="shared" si="0"/>
        <v>2114.56</v>
      </c>
      <c r="Z96" s="805">
        <f t="shared" si="17"/>
        <v>2114.56</v>
      </c>
      <c r="AA96" s="568" t="s">
        <v>453</v>
      </c>
    </row>
    <row r="97" spans="1:27" ht="15.75" customHeight="1" x14ac:dyDescent="0.2">
      <c r="A97" s="436" t="s">
        <v>374</v>
      </c>
      <c r="B97" s="830" t="s">
        <v>751</v>
      </c>
      <c r="C97" s="801" t="s">
        <v>145</v>
      </c>
      <c r="D97" s="614" t="s">
        <v>716</v>
      </c>
      <c r="E97" s="616" t="s">
        <v>451</v>
      </c>
      <c r="F97" s="614" t="s">
        <v>708</v>
      </c>
      <c r="G97" s="622"/>
      <c r="H97" s="614"/>
      <c r="I97" s="614" t="s">
        <v>74</v>
      </c>
      <c r="J97" s="617" t="s">
        <v>73</v>
      </c>
      <c r="K97" s="614" t="s">
        <v>74</v>
      </c>
      <c r="L97" s="858" t="s">
        <v>709</v>
      </c>
      <c r="M97" s="937">
        <v>45968</v>
      </c>
      <c r="N97" s="938">
        <v>45988</v>
      </c>
      <c r="O97" s="614"/>
      <c r="P97" s="624"/>
      <c r="Q97" s="620">
        <v>0</v>
      </c>
      <c r="R97" s="620">
        <v>0</v>
      </c>
      <c r="S97" s="621">
        <v>0</v>
      </c>
      <c r="T97" s="593">
        <v>0</v>
      </c>
      <c r="U97" s="626">
        <v>0</v>
      </c>
      <c r="V97" s="587">
        <v>7</v>
      </c>
      <c r="W97" s="577">
        <v>302.08</v>
      </c>
      <c r="X97" s="587">
        <v>7</v>
      </c>
      <c r="Y97" s="776">
        <f t="shared" si="0"/>
        <v>2114.56</v>
      </c>
      <c r="Z97" s="805">
        <f t="shared" si="17"/>
        <v>2114.56</v>
      </c>
      <c r="AA97" s="568" t="s">
        <v>453</v>
      </c>
    </row>
    <row r="98" spans="1:27" ht="15.75" customHeight="1" x14ac:dyDescent="0.2">
      <c r="A98" s="436" t="s">
        <v>374</v>
      </c>
      <c r="B98" s="830" t="s">
        <v>751</v>
      </c>
      <c r="C98" s="801" t="s">
        <v>350</v>
      </c>
      <c r="D98" s="617" t="s">
        <v>718</v>
      </c>
      <c r="E98" s="616" t="s">
        <v>451</v>
      </c>
      <c r="F98" s="614" t="s">
        <v>708</v>
      </c>
      <c r="G98" s="622"/>
      <c r="H98" s="614"/>
      <c r="I98" s="614" t="s">
        <v>74</v>
      </c>
      <c r="J98" s="617" t="s">
        <v>73</v>
      </c>
      <c r="K98" s="614" t="s">
        <v>74</v>
      </c>
      <c r="L98" s="858" t="s">
        <v>709</v>
      </c>
      <c r="M98" s="623">
        <v>45964</v>
      </c>
      <c r="N98" s="623">
        <v>45984</v>
      </c>
      <c r="O98" s="614"/>
      <c r="P98" s="624"/>
      <c r="Q98" s="620">
        <v>0</v>
      </c>
      <c r="R98" s="620">
        <v>0</v>
      </c>
      <c r="S98" s="625">
        <v>0</v>
      </c>
      <c r="T98" s="568">
        <v>0</v>
      </c>
      <c r="U98" s="594">
        <v>0</v>
      </c>
      <c r="V98" s="587">
        <v>7</v>
      </c>
      <c r="W98" s="577">
        <v>302.08</v>
      </c>
      <c r="X98" s="587">
        <v>7</v>
      </c>
      <c r="Y98" s="776">
        <f t="shared" si="0"/>
        <v>2114.56</v>
      </c>
      <c r="Z98" s="805">
        <f t="shared" si="17"/>
        <v>2114.56</v>
      </c>
      <c r="AA98" s="568" t="s">
        <v>453</v>
      </c>
    </row>
    <row r="99" spans="1:27" ht="15.75" customHeight="1" x14ac:dyDescent="0.2">
      <c r="A99" s="436" t="s">
        <v>374</v>
      </c>
      <c r="B99" s="830" t="s">
        <v>751</v>
      </c>
      <c r="C99" s="801" t="s">
        <v>146</v>
      </c>
      <c r="D99" s="614" t="s">
        <v>719</v>
      </c>
      <c r="E99" s="616" t="s">
        <v>451</v>
      </c>
      <c r="F99" s="614" t="s">
        <v>708</v>
      </c>
      <c r="G99" s="622"/>
      <c r="H99" s="614"/>
      <c r="I99" s="614" t="s">
        <v>74</v>
      </c>
      <c r="J99" s="617" t="s">
        <v>73</v>
      </c>
      <c r="K99" s="614" t="s">
        <v>74</v>
      </c>
      <c r="L99" s="858" t="s">
        <v>709</v>
      </c>
      <c r="M99" s="937">
        <v>45964</v>
      </c>
      <c r="N99" s="938">
        <v>45987</v>
      </c>
      <c r="O99" s="614"/>
      <c r="P99" s="624"/>
      <c r="Q99" s="620">
        <v>0</v>
      </c>
      <c r="R99" s="620">
        <v>0</v>
      </c>
      <c r="S99" s="621">
        <v>0</v>
      </c>
      <c r="T99" s="614">
        <v>0</v>
      </c>
      <c r="U99" s="626">
        <v>0</v>
      </c>
      <c r="V99" s="587">
        <v>12</v>
      </c>
      <c r="W99" s="577">
        <v>302.08</v>
      </c>
      <c r="X99" s="587">
        <v>12</v>
      </c>
      <c r="Y99" s="776">
        <f t="shared" si="0"/>
        <v>3624.96</v>
      </c>
      <c r="Z99" s="805">
        <f t="shared" si="17"/>
        <v>3624.96</v>
      </c>
      <c r="AA99" s="568" t="s">
        <v>453</v>
      </c>
    </row>
    <row r="100" spans="1:27" ht="15.75" customHeight="1" x14ac:dyDescent="0.2">
      <c r="A100" s="436" t="s">
        <v>374</v>
      </c>
      <c r="B100" s="830" t="s">
        <v>751</v>
      </c>
      <c r="C100" s="801" t="s">
        <v>142</v>
      </c>
      <c r="D100" s="617" t="s">
        <v>713</v>
      </c>
      <c r="E100" s="616" t="s">
        <v>451</v>
      </c>
      <c r="F100" s="614" t="s">
        <v>708</v>
      </c>
      <c r="G100" s="622"/>
      <c r="H100" s="614"/>
      <c r="I100" s="614" t="s">
        <v>74</v>
      </c>
      <c r="J100" s="617" t="s">
        <v>73</v>
      </c>
      <c r="K100" s="614" t="s">
        <v>74</v>
      </c>
      <c r="L100" s="858" t="s">
        <v>709</v>
      </c>
      <c r="M100" s="937">
        <v>45964</v>
      </c>
      <c r="N100" s="938">
        <v>45984</v>
      </c>
      <c r="O100" s="614"/>
      <c r="P100" s="624"/>
      <c r="Q100" s="620">
        <v>0</v>
      </c>
      <c r="R100" s="620">
        <v>0</v>
      </c>
      <c r="S100" s="625">
        <v>0</v>
      </c>
      <c r="T100" s="593">
        <v>0</v>
      </c>
      <c r="U100" s="626">
        <v>0</v>
      </c>
      <c r="V100" s="587">
        <v>7</v>
      </c>
      <c r="W100" s="626">
        <v>302.08</v>
      </c>
      <c r="X100" s="587">
        <v>7</v>
      </c>
      <c r="Y100" s="776">
        <f t="shared" si="0"/>
        <v>2114.56</v>
      </c>
      <c r="Z100" s="805">
        <f t="shared" si="17"/>
        <v>2114.56</v>
      </c>
      <c r="AA100" s="568" t="s">
        <v>453</v>
      </c>
    </row>
    <row r="101" spans="1:27" ht="15.75" customHeight="1" x14ac:dyDescent="0.2">
      <c r="A101" s="436" t="s">
        <v>374</v>
      </c>
      <c r="B101" s="830" t="s">
        <v>751</v>
      </c>
      <c r="C101" s="864" t="s">
        <v>351</v>
      </c>
      <c r="D101" s="865" t="s">
        <v>718</v>
      </c>
      <c r="E101" s="636" t="s">
        <v>451</v>
      </c>
      <c r="F101" s="637" t="s">
        <v>708</v>
      </c>
      <c r="G101" s="638"/>
      <c r="H101" s="637"/>
      <c r="I101" s="637" t="s">
        <v>74</v>
      </c>
      <c r="J101" s="865" t="s">
        <v>73</v>
      </c>
      <c r="K101" s="637" t="s">
        <v>74</v>
      </c>
      <c r="L101" s="866" t="s">
        <v>709</v>
      </c>
      <c r="M101" s="960">
        <v>45962</v>
      </c>
      <c r="N101" s="961">
        <v>45963</v>
      </c>
      <c r="O101" s="637"/>
      <c r="P101" s="640"/>
      <c r="Q101" s="641">
        <v>0</v>
      </c>
      <c r="R101" s="641">
        <v>0</v>
      </c>
      <c r="S101" s="642">
        <v>0</v>
      </c>
      <c r="T101" s="637">
        <v>0</v>
      </c>
      <c r="U101" s="867">
        <v>0</v>
      </c>
      <c r="V101" s="599">
        <v>2</v>
      </c>
      <c r="W101" s="647">
        <v>302.08</v>
      </c>
      <c r="X101" s="599">
        <v>2</v>
      </c>
      <c r="Y101" s="794">
        <f t="shared" si="0"/>
        <v>604.16</v>
      </c>
      <c r="Z101" s="868">
        <f t="shared" si="17"/>
        <v>604.16</v>
      </c>
      <c r="AA101" s="568" t="s">
        <v>453</v>
      </c>
    </row>
    <row r="102" spans="1:27" ht="15.75" customHeight="1" x14ac:dyDescent="0.2">
      <c r="A102" s="436" t="s">
        <v>374</v>
      </c>
      <c r="B102" s="830" t="s">
        <v>751</v>
      </c>
      <c r="C102" s="847" t="s">
        <v>159</v>
      </c>
      <c r="D102" s="850" t="s">
        <v>720</v>
      </c>
      <c r="E102" s="849" t="s">
        <v>451</v>
      </c>
      <c r="F102" s="850" t="s">
        <v>708</v>
      </c>
      <c r="G102" s="851"/>
      <c r="H102" s="850"/>
      <c r="I102" s="850" t="s">
        <v>74</v>
      </c>
      <c r="J102" s="848" t="s">
        <v>73</v>
      </c>
      <c r="K102" s="850" t="s">
        <v>74</v>
      </c>
      <c r="L102" s="852" t="s">
        <v>721</v>
      </c>
      <c r="M102" s="937">
        <v>46698</v>
      </c>
      <c r="N102" s="938">
        <v>45988</v>
      </c>
      <c r="O102" s="850"/>
      <c r="P102" s="853"/>
      <c r="Q102" s="854">
        <v>0</v>
      </c>
      <c r="R102" s="854">
        <v>0</v>
      </c>
      <c r="S102" s="855">
        <v>0</v>
      </c>
      <c r="T102" s="850">
        <v>0</v>
      </c>
      <c r="U102" s="856">
        <v>0</v>
      </c>
      <c r="V102" s="587">
        <v>7</v>
      </c>
      <c r="W102" s="588">
        <v>302.08</v>
      </c>
      <c r="X102" s="587">
        <v>7</v>
      </c>
      <c r="Y102" s="776">
        <f t="shared" si="0"/>
        <v>2114.56</v>
      </c>
      <c r="Z102" s="776">
        <f t="shared" si="0"/>
        <v>2114.56</v>
      </c>
      <c r="AA102" s="568" t="s">
        <v>453</v>
      </c>
    </row>
    <row r="103" spans="1:27" ht="15.75" customHeight="1" x14ac:dyDescent="0.2">
      <c r="A103" s="436" t="s">
        <v>374</v>
      </c>
      <c r="B103" s="830" t="s">
        <v>751</v>
      </c>
      <c r="C103" s="801" t="s">
        <v>147</v>
      </c>
      <c r="D103" s="617" t="s">
        <v>717</v>
      </c>
      <c r="E103" s="616" t="s">
        <v>451</v>
      </c>
      <c r="F103" s="614" t="s">
        <v>708</v>
      </c>
      <c r="G103" s="622"/>
      <c r="H103" s="617"/>
      <c r="I103" s="617" t="s">
        <v>74</v>
      </c>
      <c r="J103" s="617" t="s">
        <v>73</v>
      </c>
      <c r="K103" s="617" t="s">
        <v>74</v>
      </c>
      <c r="L103" s="858" t="s">
        <v>721</v>
      </c>
      <c r="M103" s="937">
        <v>45971</v>
      </c>
      <c r="N103" s="938">
        <v>45989</v>
      </c>
      <c r="O103" s="617"/>
      <c r="P103" s="628"/>
      <c r="Q103" s="629">
        <v>0</v>
      </c>
      <c r="R103" s="629">
        <v>0</v>
      </c>
      <c r="S103" s="625">
        <v>0</v>
      </c>
      <c r="T103" s="614">
        <v>0</v>
      </c>
      <c r="U103" s="626">
        <v>0</v>
      </c>
      <c r="V103" s="587">
        <v>11</v>
      </c>
      <c r="W103" s="577">
        <v>302.08</v>
      </c>
      <c r="X103" s="587">
        <v>11</v>
      </c>
      <c r="Y103" s="776">
        <f t="shared" si="0"/>
        <v>3322.8799999999997</v>
      </c>
      <c r="Z103" s="776">
        <f t="shared" si="0"/>
        <v>3322.8799999999997</v>
      </c>
      <c r="AA103" s="568" t="s">
        <v>453</v>
      </c>
    </row>
    <row r="104" spans="1:27" ht="15.75" customHeight="1" x14ac:dyDescent="0.2">
      <c r="A104" s="436" t="s">
        <v>374</v>
      </c>
      <c r="B104" s="830" t="s">
        <v>751</v>
      </c>
      <c r="C104" s="801" t="s">
        <v>156</v>
      </c>
      <c r="D104" s="614" t="s">
        <v>730</v>
      </c>
      <c r="E104" s="616" t="s">
        <v>451</v>
      </c>
      <c r="F104" s="614" t="s">
        <v>708</v>
      </c>
      <c r="G104" s="622"/>
      <c r="H104" s="614"/>
      <c r="I104" s="614" t="s">
        <v>74</v>
      </c>
      <c r="J104" s="617" t="s">
        <v>73</v>
      </c>
      <c r="K104" s="614" t="s">
        <v>74</v>
      </c>
      <c r="L104" s="858" t="s">
        <v>721</v>
      </c>
      <c r="M104" s="623">
        <v>45971</v>
      </c>
      <c r="N104" s="623">
        <v>45989</v>
      </c>
      <c r="O104" s="614"/>
      <c r="P104" s="624"/>
      <c r="Q104" s="620">
        <v>0</v>
      </c>
      <c r="R104" s="620">
        <v>0</v>
      </c>
      <c r="S104" s="625">
        <v>0</v>
      </c>
      <c r="T104" s="587">
        <v>0</v>
      </c>
      <c r="U104" s="588">
        <v>0</v>
      </c>
      <c r="V104" s="587">
        <v>10</v>
      </c>
      <c r="W104" s="577">
        <v>302.08</v>
      </c>
      <c r="X104" s="587">
        <v>10</v>
      </c>
      <c r="Y104" s="776">
        <f t="shared" si="0"/>
        <v>3020.7999999999997</v>
      </c>
      <c r="Z104" s="776">
        <f t="shared" ref="Z104:Z105" si="18">(T104*U104)+(V104*W104)</f>
        <v>3020.7999999999997</v>
      </c>
      <c r="AA104" s="568" t="s">
        <v>453</v>
      </c>
    </row>
    <row r="105" spans="1:27" ht="15.75" customHeight="1" x14ac:dyDescent="0.2">
      <c r="A105" s="436" t="s">
        <v>374</v>
      </c>
      <c r="B105" s="830" t="s">
        <v>751</v>
      </c>
      <c r="C105" s="801" t="s">
        <v>1434</v>
      </c>
      <c r="D105" s="614" t="s">
        <v>1217</v>
      </c>
      <c r="E105" s="616" t="s">
        <v>451</v>
      </c>
      <c r="F105" s="614" t="s">
        <v>708</v>
      </c>
      <c r="G105" s="622"/>
      <c r="H105" s="614"/>
      <c r="I105" s="614" t="s">
        <v>74</v>
      </c>
      <c r="J105" s="617" t="s">
        <v>73</v>
      </c>
      <c r="K105" s="614" t="s">
        <v>74</v>
      </c>
      <c r="L105" s="858" t="s">
        <v>721</v>
      </c>
      <c r="M105" s="623">
        <v>45964</v>
      </c>
      <c r="N105" s="623">
        <v>45982</v>
      </c>
      <c r="O105" s="614"/>
      <c r="P105" s="624"/>
      <c r="Q105" s="620">
        <v>0</v>
      </c>
      <c r="R105" s="620">
        <v>0</v>
      </c>
      <c r="S105" s="625">
        <v>0</v>
      </c>
      <c r="T105" s="587">
        <v>0</v>
      </c>
      <c r="U105" s="588">
        <v>0</v>
      </c>
      <c r="V105" s="587">
        <v>10</v>
      </c>
      <c r="W105" s="577">
        <v>302.08</v>
      </c>
      <c r="X105" s="587">
        <v>10</v>
      </c>
      <c r="Y105" s="776">
        <f t="shared" si="0"/>
        <v>3020.7999999999997</v>
      </c>
      <c r="Z105" s="776">
        <f t="shared" si="18"/>
        <v>3020.7999999999997</v>
      </c>
      <c r="AA105" s="568" t="s">
        <v>453</v>
      </c>
    </row>
    <row r="106" spans="1:27" ht="15.75" customHeight="1" x14ac:dyDescent="0.2">
      <c r="A106" s="436" t="s">
        <v>374</v>
      </c>
      <c r="B106" s="830" t="s">
        <v>751</v>
      </c>
      <c r="C106" s="803" t="s">
        <v>160</v>
      </c>
      <c r="D106" s="630" t="s">
        <v>726</v>
      </c>
      <c r="E106" s="616" t="s">
        <v>451</v>
      </c>
      <c r="F106" s="614" t="s">
        <v>708</v>
      </c>
      <c r="G106" s="622"/>
      <c r="H106" s="614"/>
      <c r="I106" s="614" t="s">
        <v>74</v>
      </c>
      <c r="J106" s="617" t="s">
        <v>73</v>
      </c>
      <c r="K106" s="614" t="s">
        <v>74</v>
      </c>
      <c r="L106" s="858" t="s">
        <v>721</v>
      </c>
      <c r="M106" s="937">
        <v>45968</v>
      </c>
      <c r="N106" s="938">
        <v>45988</v>
      </c>
      <c r="O106" s="632"/>
      <c r="P106" s="632"/>
      <c r="Q106" s="620">
        <v>0</v>
      </c>
      <c r="R106" s="620">
        <v>0</v>
      </c>
      <c r="S106" s="621">
        <v>0</v>
      </c>
      <c r="T106" s="614">
        <v>0</v>
      </c>
      <c r="U106" s="626">
        <v>0</v>
      </c>
      <c r="V106" s="587">
        <v>7</v>
      </c>
      <c r="W106" s="577">
        <v>302.08</v>
      </c>
      <c r="X106" s="587">
        <v>7</v>
      </c>
      <c r="Y106" s="776">
        <f t="shared" si="0"/>
        <v>2114.56</v>
      </c>
      <c r="Z106" s="776">
        <f t="shared" si="0"/>
        <v>2114.56</v>
      </c>
      <c r="AA106" s="568" t="s">
        <v>453</v>
      </c>
    </row>
    <row r="107" spans="1:27" ht="15.75" customHeight="1" x14ac:dyDescent="0.2">
      <c r="A107" s="436" t="s">
        <v>374</v>
      </c>
      <c r="B107" s="830" t="s">
        <v>751</v>
      </c>
      <c r="C107" s="801" t="s">
        <v>773</v>
      </c>
      <c r="D107" s="914" t="s">
        <v>774</v>
      </c>
      <c r="E107" s="616" t="s">
        <v>451</v>
      </c>
      <c r="F107" s="614" t="s">
        <v>708</v>
      </c>
      <c r="G107" s="622"/>
      <c r="H107" s="617"/>
      <c r="I107" s="614" t="s">
        <v>74</v>
      </c>
      <c r="J107" s="617" t="s">
        <v>73</v>
      </c>
      <c r="K107" s="614" t="s">
        <v>74</v>
      </c>
      <c r="L107" s="858" t="s">
        <v>721</v>
      </c>
      <c r="M107" s="937">
        <v>45962</v>
      </c>
      <c r="N107" s="938">
        <v>45963</v>
      </c>
      <c r="O107" s="614"/>
      <c r="P107" s="624"/>
      <c r="Q107" s="620">
        <v>0</v>
      </c>
      <c r="R107" s="620">
        <v>0</v>
      </c>
      <c r="S107" s="625">
        <v>0</v>
      </c>
      <c r="T107" s="614">
        <v>0</v>
      </c>
      <c r="U107" s="626">
        <v>0</v>
      </c>
      <c r="V107" s="587">
        <v>2</v>
      </c>
      <c r="W107" s="577">
        <v>302.08</v>
      </c>
      <c r="X107" s="587">
        <v>2</v>
      </c>
      <c r="Y107" s="776">
        <f t="shared" si="0"/>
        <v>604.16</v>
      </c>
      <c r="Z107" s="776">
        <f t="shared" si="0"/>
        <v>604.16</v>
      </c>
      <c r="AA107" s="568" t="s">
        <v>453</v>
      </c>
    </row>
    <row r="108" spans="1:27" ht="15.75" customHeight="1" x14ac:dyDescent="0.2">
      <c r="A108" s="436" t="s">
        <v>374</v>
      </c>
      <c r="B108" s="830" t="s">
        <v>751</v>
      </c>
      <c r="C108" s="804" t="s">
        <v>155</v>
      </c>
      <c r="D108" s="959" t="s">
        <v>727</v>
      </c>
      <c r="E108" s="616" t="s">
        <v>451</v>
      </c>
      <c r="F108" s="614" t="s">
        <v>708</v>
      </c>
      <c r="G108" s="622"/>
      <c r="H108" s="614"/>
      <c r="I108" s="614" t="s">
        <v>74</v>
      </c>
      <c r="J108" s="617" t="s">
        <v>73</v>
      </c>
      <c r="K108" s="614" t="s">
        <v>74</v>
      </c>
      <c r="L108" s="858" t="s">
        <v>721</v>
      </c>
      <c r="M108" s="937">
        <v>45964</v>
      </c>
      <c r="N108" s="938">
        <v>45984</v>
      </c>
      <c r="O108" s="632"/>
      <c r="P108" s="632"/>
      <c r="Q108" s="620">
        <v>0</v>
      </c>
      <c r="R108" s="620">
        <v>0</v>
      </c>
      <c r="S108" s="621">
        <v>0</v>
      </c>
      <c r="T108" s="614">
        <v>0</v>
      </c>
      <c r="U108" s="626">
        <v>0</v>
      </c>
      <c r="V108" s="587">
        <v>7</v>
      </c>
      <c r="W108" s="577">
        <v>302.08</v>
      </c>
      <c r="X108" s="587">
        <v>7</v>
      </c>
      <c r="Y108" s="776">
        <f t="shared" si="0"/>
        <v>2114.56</v>
      </c>
      <c r="Z108" s="776">
        <f t="shared" si="0"/>
        <v>2114.56</v>
      </c>
      <c r="AA108" s="568" t="s">
        <v>453</v>
      </c>
    </row>
    <row r="109" spans="1:27" ht="15.75" customHeight="1" x14ac:dyDescent="0.2">
      <c r="A109" s="436" t="s">
        <v>374</v>
      </c>
      <c r="B109" s="830" t="s">
        <v>751</v>
      </c>
      <c r="C109" s="801" t="s">
        <v>154</v>
      </c>
      <c r="D109" s="614" t="s">
        <v>722</v>
      </c>
      <c r="E109" s="616" t="s">
        <v>451</v>
      </c>
      <c r="F109" s="614" t="s">
        <v>708</v>
      </c>
      <c r="G109" s="622"/>
      <c r="H109" s="614"/>
      <c r="I109" s="614" t="s">
        <v>74</v>
      </c>
      <c r="J109" s="617" t="s">
        <v>73</v>
      </c>
      <c r="K109" s="614" t="s">
        <v>74</v>
      </c>
      <c r="L109" s="858" t="s">
        <v>721</v>
      </c>
      <c r="M109" s="623">
        <v>45964</v>
      </c>
      <c r="N109" s="623">
        <v>45984</v>
      </c>
      <c r="O109" s="614"/>
      <c r="P109" s="624"/>
      <c r="Q109" s="620">
        <v>0</v>
      </c>
      <c r="R109" s="620">
        <v>0</v>
      </c>
      <c r="S109" s="621">
        <v>0</v>
      </c>
      <c r="T109" s="614">
        <v>0</v>
      </c>
      <c r="U109" s="626">
        <v>0</v>
      </c>
      <c r="V109" s="576">
        <v>7</v>
      </c>
      <c r="W109" s="577">
        <v>302.08</v>
      </c>
      <c r="X109" s="633">
        <v>7</v>
      </c>
      <c r="Y109" s="776">
        <f t="shared" ref="Y109:Z128" si="19">(T109*U109)+(V109*W109)</f>
        <v>2114.56</v>
      </c>
      <c r="Z109" s="776">
        <f t="shared" si="19"/>
        <v>2114.56</v>
      </c>
      <c r="AA109" s="568" t="s">
        <v>453</v>
      </c>
    </row>
    <row r="110" spans="1:27" ht="15.75" customHeight="1" x14ac:dyDescent="0.2">
      <c r="A110" s="436" t="s">
        <v>374</v>
      </c>
      <c r="B110" s="830" t="s">
        <v>751</v>
      </c>
      <c r="C110" s="801" t="s">
        <v>157</v>
      </c>
      <c r="D110" s="614" t="s">
        <v>724</v>
      </c>
      <c r="E110" s="616" t="s">
        <v>451</v>
      </c>
      <c r="F110" s="614" t="s">
        <v>708</v>
      </c>
      <c r="G110" s="622"/>
      <c r="H110" s="614"/>
      <c r="I110" s="614" t="s">
        <v>74</v>
      </c>
      <c r="J110" s="617" t="s">
        <v>73</v>
      </c>
      <c r="K110" s="614" t="s">
        <v>74</v>
      </c>
      <c r="L110" s="858" t="s">
        <v>721</v>
      </c>
      <c r="M110" s="623">
        <v>45966</v>
      </c>
      <c r="N110" s="623">
        <v>45986</v>
      </c>
      <c r="O110" s="614"/>
      <c r="P110" s="624"/>
      <c r="Q110" s="620">
        <v>0</v>
      </c>
      <c r="R110" s="620">
        <v>0</v>
      </c>
      <c r="S110" s="625">
        <v>0</v>
      </c>
      <c r="T110" s="614">
        <v>0</v>
      </c>
      <c r="U110" s="626">
        <v>0</v>
      </c>
      <c r="V110" s="576">
        <v>7</v>
      </c>
      <c r="W110" s="577">
        <v>302.08</v>
      </c>
      <c r="X110" s="633">
        <v>7</v>
      </c>
      <c r="Y110" s="776">
        <f t="shared" si="19"/>
        <v>2114.56</v>
      </c>
      <c r="Z110" s="776">
        <f t="shared" si="19"/>
        <v>2114.56</v>
      </c>
      <c r="AA110" s="568" t="s">
        <v>453</v>
      </c>
    </row>
    <row r="111" spans="1:27" ht="15.75" customHeight="1" x14ac:dyDescent="0.2">
      <c r="A111" s="436" t="s">
        <v>374</v>
      </c>
      <c r="B111" s="830" t="s">
        <v>751</v>
      </c>
      <c r="C111" s="869" t="s">
        <v>158</v>
      </c>
      <c r="D111" s="729" t="s">
        <v>728</v>
      </c>
      <c r="E111" s="612" t="s">
        <v>451</v>
      </c>
      <c r="F111" s="729" t="s">
        <v>708</v>
      </c>
      <c r="G111" s="870"/>
      <c r="H111" s="729"/>
      <c r="I111" s="729" t="s">
        <v>74</v>
      </c>
      <c r="J111" s="730" t="s">
        <v>73</v>
      </c>
      <c r="K111" s="729" t="s">
        <v>74</v>
      </c>
      <c r="L111" s="858" t="s">
        <v>721</v>
      </c>
      <c r="M111" s="945">
        <v>45966</v>
      </c>
      <c r="N111" s="946">
        <v>45986</v>
      </c>
      <c r="O111" s="729"/>
      <c r="P111" s="871"/>
      <c r="Q111" s="861">
        <v>0</v>
      </c>
      <c r="R111" s="861">
        <v>0</v>
      </c>
      <c r="S111" s="625">
        <v>0</v>
      </c>
      <c r="T111" s="729">
        <v>0</v>
      </c>
      <c r="U111" s="862">
        <v>0</v>
      </c>
      <c r="V111" s="788">
        <v>7</v>
      </c>
      <c r="W111" s="787">
        <v>302.08</v>
      </c>
      <c r="X111" s="788">
        <v>7</v>
      </c>
      <c r="Y111" s="863">
        <f t="shared" si="19"/>
        <v>2114.56</v>
      </c>
      <c r="Z111" s="863">
        <f t="shared" si="19"/>
        <v>2114.56</v>
      </c>
      <c r="AA111" s="788" t="s">
        <v>453</v>
      </c>
    </row>
    <row r="112" spans="1:27" ht="15.75" customHeight="1" x14ac:dyDescent="0.2">
      <c r="A112" s="436" t="s">
        <v>374</v>
      </c>
      <c r="B112" s="830" t="s">
        <v>751</v>
      </c>
      <c r="C112" s="803" t="s">
        <v>775</v>
      </c>
      <c r="D112" s="914" t="s">
        <v>776</v>
      </c>
      <c r="E112" s="616" t="s">
        <v>451</v>
      </c>
      <c r="F112" s="614" t="s">
        <v>708</v>
      </c>
      <c r="G112" s="622"/>
      <c r="H112" s="617"/>
      <c r="I112" s="614" t="s">
        <v>74</v>
      </c>
      <c r="J112" s="617" t="s">
        <v>73</v>
      </c>
      <c r="K112" s="614" t="s">
        <v>74</v>
      </c>
      <c r="L112" s="858" t="s">
        <v>721</v>
      </c>
      <c r="M112" s="623">
        <v>45966</v>
      </c>
      <c r="N112" s="623">
        <v>45986</v>
      </c>
      <c r="O112" s="614"/>
      <c r="P112" s="624"/>
      <c r="Q112" s="620">
        <v>0</v>
      </c>
      <c r="R112" s="620">
        <v>0</v>
      </c>
      <c r="S112" s="625">
        <v>0</v>
      </c>
      <c r="T112" s="614">
        <v>0</v>
      </c>
      <c r="U112" s="626">
        <v>0</v>
      </c>
      <c r="V112" s="576">
        <v>7</v>
      </c>
      <c r="W112" s="577">
        <v>302.08</v>
      </c>
      <c r="X112" s="633">
        <v>7</v>
      </c>
      <c r="Y112" s="776">
        <f t="shared" si="19"/>
        <v>2114.56</v>
      </c>
      <c r="Z112" s="776">
        <f t="shared" si="19"/>
        <v>2114.56</v>
      </c>
      <c r="AA112" s="576" t="s">
        <v>453</v>
      </c>
    </row>
    <row r="113" spans="1:27" ht="15.75" customHeight="1" x14ac:dyDescent="0.2">
      <c r="A113" s="436" t="s">
        <v>374</v>
      </c>
      <c r="B113" s="830" t="s">
        <v>751</v>
      </c>
      <c r="C113" s="801" t="s">
        <v>354</v>
      </c>
      <c r="D113" s="614" t="s">
        <v>729</v>
      </c>
      <c r="E113" s="616" t="s">
        <v>451</v>
      </c>
      <c r="F113" s="614" t="s">
        <v>708</v>
      </c>
      <c r="G113" s="622"/>
      <c r="H113" s="614"/>
      <c r="I113" s="614" t="s">
        <v>74</v>
      </c>
      <c r="J113" s="617" t="s">
        <v>73</v>
      </c>
      <c r="K113" s="614" t="s">
        <v>74</v>
      </c>
      <c r="L113" s="858" t="s">
        <v>721</v>
      </c>
      <c r="M113" s="937">
        <v>45968</v>
      </c>
      <c r="N113" s="938">
        <v>45988</v>
      </c>
      <c r="O113" s="614"/>
      <c r="P113" s="624"/>
      <c r="Q113" s="620">
        <v>0</v>
      </c>
      <c r="R113" s="620">
        <v>0</v>
      </c>
      <c r="S113" s="625">
        <v>0</v>
      </c>
      <c r="T113" s="614">
        <v>0</v>
      </c>
      <c r="U113" s="626">
        <v>0</v>
      </c>
      <c r="V113" s="587">
        <v>7</v>
      </c>
      <c r="W113" s="577">
        <v>302.08</v>
      </c>
      <c r="X113" s="587">
        <v>7</v>
      </c>
      <c r="Y113" s="776">
        <f t="shared" si="19"/>
        <v>2114.56</v>
      </c>
      <c r="Z113" s="776">
        <f t="shared" si="19"/>
        <v>2114.56</v>
      </c>
      <c r="AA113" s="576" t="s">
        <v>453</v>
      </c>
    </row>
    <row r="114" spans="1:27" ht="15.75" customHeight="1" x14ac:dyDescent="0.2">
      <c r="A114" s="453" t="s">
        <v>374</v>
      </c>
      <c r="B114" s="846" t="s">
        <v>751</v>
      </c>
      <c r="C114" s="864" t="s">
        <v>152</v>
      </c>
      <c r="D114" s="865" t="s">
        <v>731</v>
      </c>
      <c r="E114" s="636" t="s">
        <v>451</v>
      </c>
      <c r="F114" s="637" t="s">
        <v>708</v>
      </c>
      <c r="G114" s="638"/>
      <c r="H114" s="865"/>
      <c r="I114" s="865" t="s">
        <v>74</v>
      </c>
      <c r="J114" s="865" t="s">
        <v>73</v>
      </c>
      <c r="K114" s="865" t="s">
        <v>74</v>
      </c>
      <c r="L114" s="866" t="s">
        <v>721</v>
      </c>
      <c r="M114" s="960">
        <v>45962</v>
      </c>
      <c r="N114" s="961">
        <v>45991</v>
      </c>
      <c r="O114" s="865"/>
      <c r="P114" s="872"/>
      <c r="Q114" s="873">
        <v>0</v>
      </c>
      <c r="R114" s="873">
        <v>0</v>
      </c>
      <c r="S114" s="642">
        <v>0</v>
      </c>
      <c r="T114" s="637">
        <v>0</v>
      </c>
      <c r="U114" s="867">
        <v>0</v>
      </c>
      <c r="V114" s="599">
        <v>9</v>
      </c>
      <c r="W114" s="647">
        <v>302.08</v>
      </c>
      <c r="X114" s="599">
        <v>9</v>
      </c>
      <c r="Y114" s="794">
        <f t="shared" si="19"/>
        <v>2718.72</v>
      </c>
      <c r="Z114" s="794">
        <f t="shared" si="19"/>
        <v>2718.72</v>
      </c>
      <c r="AA114" s="593" t="s">
        <v>453</v>
      </c>
    </row>
    <row r="115" spans="1:27" ht="15.75" customHeight="1" x14ac:dyDescent="0.2">
      <c r="A115" s="436" t="s">
        <v>374</v>
      </c>
      <c r="B115" s="568" t="s">
        <v>751</v>
      </c>
      <c r="C115" s="803" t="s">
        <v>356</v>
      </c>
      <c r="D115" s="914" t="s">
        <v>748</v>
      </c>
      <c r="E115" s="616" t="s">
        <v>451</v>
      </c>
      <c r="F115" s="614" t="s">
        <v>708</v>
      </c>
      <c r="G115" s="622"/>
      <c r="H115" s="614"/>
      <c r="I115" s="617" t="s">
        <v>74</v>
      </c>
      <c r="J115" s="617" t="s">
        <v>73</v>
      </c>
      <c r="K115" s="617" t="s">
        <v>74</v>
      </c>
      <c r="L115" s="858" t="s">
        <v>721</v>
      </c>
      <c r="M115" s="623">
        <v>45971</v>
      </c>
      <c r="N115" s="623">
        <v>45991</v>
      </c>
      <c r="O115" s="614"/>
      <c r="P115" s="624"/>
      <c r="Q115" s="629">
        <v>0</v>
      </c>
      <c r="R115" s="629">
        <v>0</v>
      </c>
      <c r="S115" s="625">
        <v>0</v>
      </c>
      <c r="T115" s="568">
        <v>0</v>
      </c>
      <c r="U115" s="604">
        <v>0</v>
      </c>
      <c r="V115" s="568">
        <v>7</v>
      </c>
      <c r="W115" s="604">
        <v>302.08</v>
      </c>
      <c r="X115" s="568">
        <v>7</v>
      </c>
      <c r="Y115" s="795">
        <f t="shared" si="19"/>
        <v>2114.56</v>
      </c>
      <c r="Z115" s="795">
        <f t="shared" ref="Z115:Z116" si="20">(T115*U115)+(V115*W115)</f>
        <v>2114.56</v>
      </c>
      <c r="AA115" s="568" t="s">
        <v>453</v>
      </c>
    </row>
    <row r="116" spans="1:27" ht="14.25" x14ac:dyDescent="0.2">
      <c r="A116" s="436" t="s">
        <v>374</v>
      </c>
      <c r="B116" s="568" t="s">
        <v>751</v>
      </c>
      <c r="C116" s="801" t="s">
        <v>771</v>
      </c>
      <c r="D116" s="914" t="s">
        <v>772</v>
      </c>
      <c r="E116" s="616" t="s">
        <v>451</v>
      </c>
      <c r="F116" s="614" t="s">
        <v>708</v>
      </c>
      <c r="G116" s="622"/>
      <c r="H116" s="614"/>
      <c r="I116" s="614" t="s">
        <v>74</v>
      </c>
      <c r="J116" s="617" t="s">
        <v>73</v>
      </c>
      <c r="K116" s="614" t="s">
        <v>74</v>
      </c>
      <c r="L116" s="858" t="s">
        <v>721</v>
      </c>
      <c r="M116" s="623">
        <v>45964</v>
      </c>
      <c r="N116" s="623">
        <v>45984</v>
      </c>
      <c r="O116" s="614"/>
      <c r="P116" s="624"/>
      <c r="Q116" s="620">
        <v>0</v>
      </c>
      <c r="R116" s="620">
        <v>0</v>
      </c>
      <c r="S116" s="625">
        <v>0</v>
      </c>
      <c r="T116" s="568">
        <v>0</v>
      </c>
      <c r="U116" s="604">
        <v>0</v>
      </c>
      <c r="V116" s="568">
        <v>7</v>
      </c>
      <c r="W116" s="604">
        <v>302.08</v>
      </c>
      <c r="X116" s="568">
        <v>7</v>
      </c>
      <c r="Y116" s="795">
        <f t="shared" si="19"/>
        <v>2114.56</v>
      </c>
      <c r="Z116" s="795">
        <f t="shared" si="20"/>
        <v>2114.56</v>
      </c>
      <c r="AA116" s="568" t="s">
        <v>453</v>
      </c>
    </row>
    <row r="117" spans="1:27" ht="14.25" x14ac:dyDescent="0.2">
      <c r="A117" s="436" t="s">
        <v>374</v>
      </c>
      <c r="B117" s="568" t="s">
        <v>751</v>
      </c>
      <c r="C117" s="801" t="s">
        <v>151</v>
      </c>
      <c r="D117" s="617" t="s">
        <v>419</v>
      </c>
      <c r="E117" s="616" t="s">
        <v>451</v>
      </c>
      <c r="F117" s="614" t="s">
        <v>708</v>
      </c>
      <c r="G117" s="622"/>
      <c r="H117" s="617"/>
      <c r="I117" s="617" t="s">
        <v>74</v>
      </c>
      <c r="J117" s="617" t="s">
        <v>73</v>
      </c>
      <c r="K117" s="617" t="s">
        <v>74</v>
      </c>
      <c r="L117" s="858" t="s">
        <v>721</v>
      </c>
      <c r="M117" s="618">
        <v>45964</v>
      </c>
      <c r="N117" s="618">
        <v>45985</v>
      </c>
      <c r="O117" s="617"/>
      <c r="P117" s="628"/>
      <c r="Q117" s="629">
        <v>0</v>
      </c>
      <c r="R117" s="629">
        <v>0</v>
      </c>
      <c r="S117" s="625">
        <v>0</v>
      </c>
      <c r="T117" s="614">
        <v>0</v>
      </c>
      <c r="U117" s="626">
        <v>0</v>
      </c>
      <c r="V117" s="568">
        <v>11</v>
      </c>
      <c r="W117" s="604">
        <v>302.08</v>
      </c>
      <c r="X117" s="568">
        <v>11</v>
      </c>
      <c r="Y117" s="795">
        <f t="shared" si="19"/>
        <v>3322.8799999999997</v>
      </c>
      <c r="Z117" s="795">
        <f t="shared" si="19"/>
        <v>3322.8799999999997</v>
      </c>
      <c r="AA117" s="568" t="s">
        <v>453</v>
      </c>
    </row>
    <row r="118" spans="1:27" ht="14.25" x14ac:dyDescent="0.2">
      <c r="A118" s="436" t="s">
        <v>374</v>
      </c>
      <c r="B118" s="568" t="s">
        <v>751</v>
      </c>
      <c r="C118" s="801" t="s">
        <v>161</v>
      </c>
      <c r="D118" s="614" t="s">
        <v>734</v>
      </c>
      <c r="E118" s="616" t="s">
        <v>451</v>
      </c>
      <c r="F118" s="614" t="s">
        <v>708</v>
      </c>
      <c r="G118" s="622"/>
      <c r="H118" s="617"/>
      <c r="I118" s="614" t="s">
        <v>74</v>
      </c>
      <c r="J118" s="617" t="s">
        <v>73</v>
      </c>
      <c r="K118" s="614" t="s">
        <v>74</v>
      </c>
      <c r="L118" s="858" t="s">
        <v>733</v>
      </c>
      <c r="M118" s="618">
        <v>45964</v>
      </c>
      <c r="N118" s="618">
        <v>45987</v>
      </c>
      <c r="O118" s="614"/>
      <c r="P118" s="624"/>
      <c r="Q118" s="620">
        <v>0</v>
      </c>
      <c r="R118" s="620">
        <v>0</v>
      </c>
      <c r="S118" s="634">
        <v>0</v>
      </c>
      <c r="T118" s="614">
        <v>0</v>
      </c>
      <c r="U118" s="626">
        <v>0</v>
      </c>
      <c r="V118" s="568">
        <v>12</v>
      </c>
      <c r="W118" s="604">
        <v>302.08</v>
      </c>
      <c r="X118" s="568">
        <v>12</v>
      </c>
      <c r="Y118" s="795">
        <f t="shared" si="19"/>
        <v>3624.96</v>
      </c>
      <c r="Z118" s="795">
        <f t="shared" si="19"/>
        <v>3624.96</v>
      </c>
      <c r="AA118" s="568" t="s">
        <v>453</v>
      </c>
    </row>
    <row r="119" spans="1:27" ht="14.25" x14ac:dyDescent="0.2">
      <c r="A119" s="436" t="s">
        <v>374</v>
      </c>
      <c r="B119" s="568" t="s">
        <v>751</v>
      </c>
      <c r="C119" s="801" t="s">
        <v>357</v>
      </c>
      <c r="D119" s="614" t="s">
        <v>744</v>
      </c>
      <c r="E119" s="616" t="s">
        <v>451</v>
      </c>
      <c r="F119" s="614" t="s">
        <v>708</v>
      </c>
      <c r="G119" s="622"/>
      <c r="H119" s="617"/>
      <c r="I119" s="614" t="s">
        <v>74</v>
      </c>
      <c r="J119" s="617" t="s">
        <v>73</v>
      </c>
      <c r="K119" s="614" t="s">
        <v>74</v>
      </c>
      <c r="L119" s="858" t="s">
        <v>733</v>
      </c>
      <c r="M119" s="618">
        <v>45962</v>
      </c>
      <c r="N119" s="618">
        <v>45991</v>
      </c>
      <c r="O119" s="614"/>
      <c r="P119" s="624"/>
      <c r="Q119" s="620">
        <v>0</v>
      </c>
      <c r="R119" s="620">
        <v>0</v>
      </c>
      <c r="S119" s="625">
        <v>0</v>
      </c>
      <c r="T119" s="614">
        <v>0</v>
      </c>
      <c r="U119" s="626">
        <v>0</v>
      </c>
      <c r="V119" s="568">
        <v>9</v>
      </c>
      <c r="W119" s="604">
        <v>302.08</v>
      </c>
      <c r="X119" s="568">
        <v>9</v>
      </c>
      <c r="Y119" s="795">
        <f t="shared" si="19"/>
        <v>2718.72</v>
      </c>
      <c r="Z119" s="795">
        <f t="shared" si="19"/>
        <v>2718.72</v>
      </c>
      <c r="AA119" s="568" t="s">
        <v>453</v>
      </c>
    </row>
    <row r="120" spans="1:27" ht="14.25" x14ac:dyDescent="0.2">
      <c r="A120" s="436" t="s">
        <v>374</v>
      </c>
      <c r="B120" s="568" t="s">
        <v>751</v>
      </c>
      <c r="C120" s="801" t="s">
        <v>163</v>
      </c>
      <c r="D120" s="614" t="s">
        <v>735</v>
      </c>
      <c r="E120" s="616" t="s">
        <v>451</v>
      </c>
      <c r="F120" s="614" t="s">
        <v>708</v>
      </c>
      <c r="G120" s="622"/>
      <c r="H120" s="617"/>
      <c r="I120" s="614" t="s">
        <v>74</v>
      </c>
      <c r="J120" s="617" t="s">
        <v>73</v>
      </c>
      <c r="K120" s="614" t="s">
        <v>74</v>
      </c>
      <c r="L120" s="858" t="s">
        <v>733</v>
      </c>
      <c r="M120" s="618">
        <v>45966</v>
      </c>
      <c r="N120" s="618">
        <v>45989</v>
      </c>
      <c r="O120" s="614"/>
      <c r="P120" s="624"/>
      <c r="Q120" s="620">
        <v>0</v>
      </c>
      <c r="R120" s="620">
        <v>0</v>
      </c>
      <c r="S120" s="634">
        <v>0</v>
      </c>
      <c r="T120" s="614">
        <v>0</v>
      </c>
      <c r="U120" s="626">
        <v>0</v>
      </c>
      <c r="V120" s="568">
        <v>12</v>
      </c>
      <c r="W120" s="604">
        <v>302.08</v>
      </c>
      <c r="X120" s="568">
        <v>12</v>
      </c>
      <c r="Y120" s="795">
        <f t="shared" si="19"/>
        <v>3624.96</v>
      </c>
      <c r="Z120" s="795">
        <f t="shared" si="19"/>
        <v>3624.96</v>
      </c>
      <c r="AA120" s="568" t="s">
        <v>453</v>
      </c>
    </row>
    <row r="121" spans="1:27" ht="14.25" x14ac:dyDescent="0.2">
      <c r="A121" s="879" t="s">
        <v>374</v>
      </c>
      <c r="B121" s="830" t="s">
        <v>751</v>
      </c>
      <c r="C121" s="847" t="s">
        <v>165</v>
      </c>
      <c r="D121" s="850" t="s">
        <v>736</v>
      </c>
      <c r="E121" s="849" t="s">
        <v>451</v>
      </c>
      <c r="F121" s="850" t="s">
        <v>708</v>
      </c>
      <c r="G121" s="851"/>
      <c r="H121" s="848"/>
      <c r="I121" s="850" t="s">
        <v>74</v>
      </c>
      <c r="J121" s="848" t="s">
        <v>73</v>
      </c>
      <c r="K121" s="850" t="s">
        <v>74</v>
      </c>
      <c r="L121" s="852" t="s">
        <v>733</v>
      </c>
      <c r="M121" s="937">
        <v>45968</v>
      </c>
      <c r="N121" s="938">
        <v>45988</v>
      </c>
      <c r="O121" s="850"/>
      <c r="P121" s="853"/>
      <c r="Q121" s="854">
        <v>0</v>
      </c>
      <c r="R121" s="854">
        <v>0</v>
      </c>
      <c r="S121" s="874">
        <v>0</v>
      </c>
      <c r="T121" s="850">
        <v>0</v>
      </c>
      <c r="U121" s="856">
        <v>0</v>
      </c>
      <c r="V121" s="587">
        <v>7</v>
      </c>
      <c r="W121" s="588">
        <v>302.08</v>
      </c>
      <c r="X121" s="587">
        <v>7</v>
      </c>
      <c r="Y121" s="776">
        <f t="shared" si="19"/>
        <v>2114.56</v>
      </c>
      <c r="Z121" s="776">
        <f t="shared" si="19"/>
        <v>2114.56</v>
      </c>
      <c r="AA121" s="587" t="s">
        <v>453</v>
      </c>
    </row>
    <row r="122" spans="1:27" ht="14.25" x14ac:dyDescent="0.2">
      <c r="A122" s="436" t="s">
        <v>374</v>
      </c>
      <c r="B122" s="830" t="s">
        <v>751</v>
      </c>
      <c r="C122" s="803" t="s">
        <v>737</v>
      </c>
      <c r="D122" s="959" t="s">
        <v>738</v>
      </c>
      <c r="E122" s="616" t="s">
        <v>451</v>
      </c>
      <c r="F122" s="614" t="s">
        <v>708</v>
      </c>
      <c r="G122" s="622"/>
      <c r="H122" s="617"/>
      <c r="I122" s="614" t="s">
        <v>74</v>
      </c>
      <c r="J122" s="617" t="s">
        <v>73</v>
      </c>
      <c r="K122" s="614" t="s">
        <v>74</v>
      </c>
      <c r="L122" s="858" t="s">
        <v>733</v>
      </c>
      <c r="M122" s="937">
        <v>45966</v>
      </c>
      <c r="N122" s="938">
        <v>45986</v>
      </c>
      <c r="O122" s="614"/>
      <c r="P122" s="624"/>
      <c r="Q122" s="620">
        <v>0</v>
      </c>
      <c r="R122" s="620">
        <v>0</v>
      </c>
      <c r="S122" s="634">
        <v>0</v>
      </c>
      <c r="T122" s="614">
        <v>0</v>
      </c>
      <c r="U122" s="626">
        <v>0</v>
      </c>
      <c r="V122" s="587">
        <v>7</v>
      </c>
      <c r="W122" s="577">
        <v>302.08</v>
      </c>
      <c r="X122" s="587">
        <v>7</v>
      </c>
      <c r="Y122" s="776">
        <f t="shared" si="19"/>
        <v>2114.56</v>
      </c>
      <c r="Z122" s="776">
        <f t="shared" si="19"/>
        <v>2114.56</v>
      </c>
      <c r="AA122" s="576" t="s">
        <v>453</v>
      </c>
    </row>
    <row r="123" spans="1:27" ht="15.75" customHeight="1" x14ac:dyDescent="0.2">
      <c r="A123" s="436" t="s">
        <v>374</v>
      </c>
      <c r="B123" s="830" t="s">
        <v>751</v>
      </c>
      <c r="C123" s="803" t="s">
        <v>1218</v>
      </c>
      <c r="D123" s="914" t="s">
        <v>1219</v>
      </c>
      <c r="E123" s="616" t="s">
        <v>451</v>
      </c>
      <c r="F123" s="614" t="s">
        <v>708</v>
      </c>
      <c r="G123" s="622"/>
      <c r="H123" s="617"/>
      <c r="I123" s="614" t="s">
        <v>74</v>
      </c>
      <c r="J123" s="617" t="s">
        <v>73</v>
      </c>
      <c r="K123" s="614" t="s">
        <v>74</v>
      </c>
      <c r="L123" s="858" t="s">
        <v>733</v>
      </c>
      <c r="M123" s="623">
        <v>46698</v>
      </c>
      <c r="N123" s="623">
        <v>45988</v>
      </c>
      <c r="O123" s="614"/>
      <c r="P123" s="624"/>
      <c r="Q123" s="620">
        <v>0</v>
      </c>
      <c r="R123" s="620">
        <v>0</v>
      </c>
      <c r="S123" s="634">
        <v>0</v>
      </c>
      <c r="T123" s="587">
        <v>0</v>
      </c>
      <c r="U123" s="588">
        <v>0</v>
      </c>
      <c r="V123" s="587">
        <v>7</v>
      </c>
      <c r="W123" s="577">
        <v>302.08</v>
      </c>
      <c r="X123" s="587">
        <v>7</v>
      </c>
      <c r="Y123" s="776">
        <f t="shared" si="19"/>
        <v>2114.56</v>
      </c>
      <c r="Z123" s="776">
        <f t="shared" si="19"/>
        <v>2114.56</v>
      </c>
      <c r="AA123" s="576" t="s">
        <v>453</v>
      </c>
    </row>
    <row r="124" spans="1:27" ht="15.75" customHeight="1" x14ac:dyDescent="0.2">
      <c r="A124" s="436" t="s">
        <v>374</v>
      </c>
      <c r="B124" s="830" t="s">
        <v>751</v>
      </c>
      <c r="C124" s="801" t="s">
        <v>773</v>
      </c>
      <c r="D124" s="914" t="s">
        <v>774</v>
      </c>
      <c r="E124" s="616" t="s">
        <v>451</v>
      </c>
      <c r="F124" s="614" t="s">
        <v>708</v>
      </c>
      <c r="G124" s="622"/>
      <c r="H124" s="617"/>
      <c r="I124" s="614" t="s">
        <v>74</v>
      </c>
      <c r="J124" s="617" t="s">
        <v>73</v>
      </c>
      <c r="K124" s="614" t="s">
        <v>74</v>
      </c>
      <c r="L124" s="858" t="s">
        <v>733</v>
      </c>
      <c r="M124" s="937">
        <v>45971</v>
      </c>
      <c r="N124" s="938">
        <v>45991</v>
      </c>
      <c r="O124" s="614"/>
      <c r="P124" s="624"/>
      <c r="Q124" s="620">
        <v>0</v>
      </c>
      <c r="R124" s="620">
        <v>0</v>
      </c>
      <c r="S124" s="625">
        <v>0</v>
      </c>
      <c r="T124" s="614">
        <v>0</v>
      </c>
      <c r="U124" s="626">
        <v>0</v>
      </c>
      <c r="V124" s="587">
        <v>7</v>
      </c>
      <c r="W124" s="577">
        <v>302.08</v>
      </c>
      <c r="X124" s="587">
        <v>7</v>
      </c>
      <c r="Y124" s="776">
        <f t="shared" si="19"/>
        <v>2114.56</v>
      </c>
      <c r="Z124" s="776">
        <f t="shared" si="19"/>
        <v>2114.56</v>
      </c>
      <c r="AA124" s="576" t="s">
        <v>453</v>
      </c>
    </row>
    <row r="125" spans="1:27" ht="15.75" customHeight="1" x14ac:dyDescent="0.2">
      <c r="A125" s="436" t="s">
        <v>374</v>
      </c>
      <c r="B125" s="830" t="s">
        <v>751</v>
      </c>
      <c r="C125" s="801" t="s">
        <v>164</v>
      </c>
      <c r="D125" s="614" t="s">
        <v>739</v>
      </c>
      <c r="E125" s="616" t="s">
        <v>451</v>
      </c>
      <c r="F125" s="614" t="s">
        <v>708</v>
      </c>
      <c r="G125" s="622"/>
      <c r="H125" s="617"/>
      <c r="I125" s="614" t="s">
        <v>74</v>
      </c>
      <c r="J125" s="617" t="s">
        <v>73</v>
      </c>
      <c r="K125" s="614" t="s">
        <v>74</v>
      </c>
      <c r="L125" s="858" t="s">
        <v>733</v>
      </c>
      <c r="M125" s="937">
        <v>45964</v>
      </c>
      <c r="N125" s="938">
        <v>45984</v>
      </c>
      <c r="O125" s="614"/>
      <c r="P125" s="624"/>
      <c r="Q125" s="620">
        <v>0</v>
      </c>
      <c r="R125" s="620">
        <v>0</v>
      </c>
      <c r="S125" s="625">
        <v>0</v>
      </c>
      <c r="T125" s="614">
        <v>0</v>
      </c>
      <c r="U125" s="626">
        <v>0</v>
      </c>
      <c r="V125" s="587">
        <v>7</v>
      </c>
      <c r="W125" s="577">
        <v>302.08</v>
      </c>
      <c r="X125" s="587">
        <v>7</v>
      </c>
      <c r="Y125" s="776">
        <f t="shared" si="19"/>
        <v>2114.56</v>
      </c>
      <c r="Z125" s="776">
        <f t="shared" si="19"/>
        <v>2114.56</v>
      </c>
      <c r="AA125" s="576" t="s">
        <v>453</v>
      </c>
    </row>
    <row r="126" spans="1:27" ht="14.25" x14ac:dyDescent="0.2">
      <c r="A126" s="436" t="s">
        <v>374</v>
      </c>
      <c r="B126" s="830" t="s">
        <v>751</v>
      </c>
      <c r="C126" s="801" t="s">
        <v>172</v>
      </c>
      <c r="D126" s="959" t="s">
        <v>743</v>
      </c>
      <c r="E126" s="616" t="s">
        <v>451</v>
      </c>
      <c r="F126" s="614" t="s">
        <v>708</v>
      </c>
      <c r="G126" s="622"/>
      <c r="H126" s="617"/>
      <c r="I126" s="614" t="s">
        <v>74</v>
      </c>
      <c r="J126" s="617" t="s">
        <v>73</v>
      </c>
      <c r="K126" s="614" t="s">
        <v>74</v>
      </c>
      <c r="L126" s="858" t="s">
        <v>733</v>
      </c>
      <c r="M126" s="937">
        <v>45962</v>
      </c>
      <c r="N126" s="938">
        <v>45991</v>
      </c>
      <c r="O126" s="614"/>
      <c r="P126" s="624"/>
      <c r="Q126" s="620">
        <v>0</v>
      </c>
      <c r="R126" s="620">
        <v>0</v>
      </c>
      <c r="S126" s="625">
        <v>0</v>
      </c>
      <c r="T126" s="614">
        <v>0</v>
      </c>
      <c r="U126" s="626">
        <v>0</v>
      </c>
      <c r="V126" s="587">
        <v>9</v>
      </c>
      <c r="W126" s="577">
        <v>302.08</v>
      </c>
      <c r="X126" s="587">
        <v>9</v>
      </c>
      <c r="Y126" s="776">
        <f t="shared" si="19"/>
        <v>2718.72</v>
      </c>
      <c r="Z126" s="776">
        <f t="shared" si="19"/>
        <v>2718.72</v>
      </c>
      <c r="AA126" s="576" t="s">
        <v>453</v>
      </c>
    </row>
    <row r="127" spans="1:27" ht="14.25" x14ac:dyDescent="0.2">
      <c r="A127" s="436" t="s">
        <v>374</v>
      </c>
      <c r="B127" s="830" t="s">
        <v>751</v>
      </c>
      <c r="C127" s="801" t="s">
        <v>166</v>
      </c>
      <c r="D127" s="614" t="s">
        <v>750</v>
      </c>
      <c r="E127" s="616" t="s">
        <v>451</v>
      </c>
      <c r="F127" s="614" t="s">
        <v>708</v>
      </c>
      <c r="G127" s="622"/>
      <c r="H127" s="617"/>
      <c r="I127" s="614" t="s">
        <v>74</v>
      </c>
      <c r="J127" s="617" t="s">
        <v>73</v>
      </c>
      <c r="K127" s="614" t="s">
        <v>74</v>
      </c>
      <c r="L127" s="858" t="s">
        <v>733</v>
      </c>
      <c r="M127" s="937">
        <v>45964</v>
      </c>
      <c r="N127" s="938">
        <v>45984</v>
      </c>
      <c r="O127" s="614"/>
      <c r="P127" s="624"/>
      <c r="Q127" s="620">
        <v>0</v>
      </c>
      <c r="R127" s="620">
        <v>0</v>
      </c>
      <c r="S127" s="625">
        <v>0</v>
      </c>
      <c r="T127" s="614">
        <v>0</v>
      </c>
      <c r="U127" s="626">
        <v>0</v>
      </c>
      <c r="V127" s="587">
        <v>7</v>
      </c>
      <c r="W127" s="577">
        <v>302.08</v>
      </c>
      <c r="X127" s="587">
        <v>7</v>
      </c>
      <c r="Y127" s="776">
        <f t="shared" si="19"/>
        <v>2114.56</v>
      </c>
      <c r="Z127" s="776">
        <f t="shared" si="19"/>
        <v>2114.56</v>
      </c>
      <c r="AA127" s="576" t="s">
        <v>453</v>
      </c>
    </row>
    <row r="128" spans="1:27" thickBot="1" x14ac:dyDescent="0.25">
      <c r="A128" s="436" t="s">
        <v>374</v>
      </c>
      <c r="B128" s="830" t="s">
        <v>751</v>
      </c>
      <c r="C128" s="803" t="s">
        <v>777</v>
      </c>
      <c r="D128" s="914" t="s">
        <v>778</v>
      </c>
      <c r="E128" s="616" t="s">
        <v>451</v>
      </c>
      <c r="F128" s="614" t="s">
        <v>708</v>
      </c>
      <c r="G128" s="622"/>
      <c r="H128" s="617"/>
      <c r="I128" s="614" t="s">
        <v>74</v>
      </c>
      <c r="J128" s="617" t="s">
        <v>73</v>
      </c>
      <c r="K128" s="614" t="s">
        <v>74</v>
      </c>
      <c r="L128" s="858" t="s">
        <v>733</v>
      </c>
      <c r="M128" s="937">
        <v>45966</v>
      </c>
      <c r="N128" s="938">
        <v>45986</v>
      </c>
      <c r="O128" s="614"/>
      <c r="P128" s="624"/>
      <c r="Q128" s="620">
        <v>0</v>
      </c>
      <c r="R128" s="620">
        <v>0</v>
      </c>
      <c r="S128" s="625">
        <v>0</v>
      </c>
      <c r="T128" s="614">
        <v>0</v>
      </c>
      <c r="U128" s="626">
        <v>0</v>
      </c>
      <c r="V128" s="587">
        <v>7</v>
      </c>
      <c r="W128" s="577">
        <v>302.08</v>
      </c>
      <c r="X128" s="587">
        <v>7</v>
      </c>
      <c r="Y128" s="776">
        <f t="shared" si="19"/>
        <v>2114.56</v>
      </c>
      <c r="Z128" s="776">
        <f t="shared" si="19"/>
        <v>2114.56</v>
      </c>
      <c r="AA128" s="576" t="s">
        <v>453</v>
      </c>
    </row>
    <row r="129" spans="1:27" ht="42.75" x14ac:dyDescent="0.2">
      <c r="A129" s="879" t="s">
        <v>374</v>
      </c>
      <c r="B129" s="226" t="s">
        <v>133</v>
      </c>
      <c r="C129" s="981" t="s">
        <v>98</v>
      </c>
      <c r="D129" s="982" t="s">
        <v>99</v>
      </c>
      <c r="E129" s="982" t="s">
        <v>100</v>
      </c>
      <c r="F129" s="982" t="s">
        <v>1435</v>
      </c>
      <c r="G129" s="981"/>
      <c r="H129" s="982"/>
      <c r="I129" s="983" t="s">
        <v>74</v>
      </c>
      <c r="J129" s="984" t="s">
        <v>76</v>
      </c>
      <c r="K129" s="984" t="s">
        <v>74</v>
      </c>
      <c r="L129" s="985" t="s">
        <v>1436</v>
      </c>
      <c r="M129" s="986" t="s">
        <v>1437</v>
      </c>
      <c r="N129" s="986" t="s">
        <v>1437</v>
      </c>
      <c r="O129" s="987"/>
      <c r="P129" s="812"/>
      <c r="Q129" s="812">
        <v>0</v>
      </c>
      <c r="R129" s="812">
        <v>0</v>
      </c>
      <c r="S129" s="812">
        <f t="shared" ref="S129:S143" si="21">Q129+R129</f>
        <v>0</v>
      </c>
      <c r="T129" s="226">
        <v>0</v>
      </c>
      <c r="U129" s="812">
        <v>604.16999999999996</v>
      </c>
      <c r="V129" s="226">
        <v>4</v>
      </c>
      <c r="W129" s="812">
        <v>302.08</v>
      </c>
      <c r="X129" s="226">
        <v>4</v>
      </c>
      <c r="Y129" s="812">
        <v>1208.32</v>
      </c>
      <c r="Z129" s="812">
        <v>1208.32</v>
      </c>
      <c r="AA129" s="813"/>
    </row>
    <row r="130" spans="1:27" ht="28.5" x14ac:dyDescent="0.2">
      <c r="A130" s="436" t="s">
        <v>374</v>
      </c>
      <c r="B130" s="226" t="s">
        <v>133</v>
      </c>
      <c r="C130" s="966" t="s">
        <v>122</v>
      </c>
      <c r="D130" s="125" t="s">
        <v>123</v>
      </c>
      <c r="E130" s="132" t="s">
        <v>103</v>
      </c>
      <c r="F130" s="125" t="s">
        <v>1438</v>
      </c>
      <c r="G130" s="126"/>
      <c r="H130" s="125"/>
      <c r="I130" s="125" t="s">
        <v>74</v>
      </c>
      <c r="J130" s="127" t="s">
        <v>76</v>
      </c>
      <c r="K130" s="125" t="s">
        <v>74</v>
      </c>
      <c r="L130" s="128" t="s">
        <v>1439</v>
      </c>
      <c r="M130" s="129" t="s">
        <v>1440</v>
      </c>
      <c r="N130" s="129" t="s">
        <v>1440</v>
      </c>
      <c r="O130" s="129"/>
      <c r="P130" s="48"/>
      <c r="Q130" s="48">
        <v>0</v>
      </c>
      <c r="R130" s="48">
        <v>0</v>
      </c>
      <c r="S130" s="53">
        <f t="shared" si="21"/>
        <v>0</v>
      </c>
      <c r="T130" s="43">
        <v>0</v>
      </c>
      <c r="U130" s="48">
        <v>0</v>
      </c>
      <c r="V130" s="43">
        <v>4</v>
      </c>
      <c r="W130" s="48">
        <v>302.08</v>
      </c>
      <c r="X130" s="43">
        <v>4</v>
      </c>
      <c r="Y130" s="53">
        <f t="shared" ref="Y130" si="22">(T130*U130)+(V130*W130)</f>
        <v>1208.32</v>
      </c>
      <c r="Z130" s="53">
        <f t="shared" ref="Z130:Z131" si="23">S130+Y130</f>
        <v>1208.32</v>
      </c>
      <c r="AA130" s="70"/>
    </row>
    <row r="131" spans="1:27" ht="86.25" thickBot="1" x14ac:dyDescent="0.25">
      <c r="A131" s="436" t="s">
        <v>374</v>
      </c>
      <c r="B131" s="226" t="s">
        <v>133</v>
      </c>
      <c r="C131" s="975" t="s">
        <v>104</v>
      </c>
      <c r="D131" s="132" t="s">
        <v>105</v>
      </c>
      <c r="E131" s="132" t="s">
        <v>106</v>
      </c>
      <c r="F131" s="132" t="s">
        <v>107</v>
      </c>
      <c r="G131" s="290"/>
      <c r="H131" s="132"/>
      <c r="I131" s="132" t="s">
        <v>74</v>
      </c>
      <c r="J131" s="21" t="s">
        <v>76</v>
      </c>
      <c r="K131" s="132" t="s">
        <v>74</v>
      </c>
      <c r="L131" s="988" t="s">
        <v>1441</v>
      </c>
      <c r="M131" s="291" t="s">
        <v>1442</v>
      </c>
      <c r="N131" s="291" t="s">
        <v>1442</v>
      </c>
      <c r="O131" s="291"/>
      <c r="P131" s="42"/>
      <c r="Q131" s="42">
        <v>0</v>
      </c>
      <c r="R131" s="42">
        <v>0</v>
      </c>
      <c r="S131" s="49">
        <f t="shared" si="21"/>
        <v>0</v>
      </c>
      <c r="T131" s="15">
        <v>0</v>
      </c>
      <c r="U131" s="42">
        <v>0</v>
      </c>
      <c r="V131" s="15">
        <v>10</v>
      </c>
      <c r="W131" s="48">
        <v>55</v>
      </c>
      <c r="X131" s="15">
        <v>10</v>
      </c>
      <c r="Y131" s="49">
        <v>550</v>
      </c>
      <c r="Z131" s="49">
        <f t="shared" si="23"/>
        <v>550</v>
      </c>
      <c r="AA131" s="77"/>
    </row>
    <row r="132" spans="1:27" ht="43.5" thickBot="1" x14ac:dyDescent="0.25">
      <c r="A132" s="436" t="s">
        <v>374</v>
      </c>
      <c r="B132" s="226" t="s">
        <v>133</v>
      </c>
      <c r="C132" s="967" t="s">
        <v>964</v>
      </c>
      <c r="D132" s="125" t="s">
        <v>125</v>
      </c>
      <c r="E132" s="968" t="s">
        <v>110</v>
      </c>
      <c r="F132" s="969" t="s">
        <v>1443</v>
      </c>
      <c r="G132" s="989"/>
      <c r="H132" s="974"/>
      <c r="I132" s="990" t="s">
        <v>74</v>
      </c>
      <c r="J132" s="970" t="s">
        <v>121</v>
      </c>
      <c r="K132" s="991" t="s">
        <v>74</v>
      </c>
      <c r="L132" s="971" t="s">
        <v>1444</v>
      </c>
      <c r="M132" s="972" t="s">
        <v>1445</v>
      </c>
      <c r="N132" s="972" t="s">
        <v>1445</v>
      </c>
      <c r="O132" s="992"/>
      <c r="P132" s="83"/>
      <c r="Q132" s="83">
        <v>0</v>
      </c>
      <c r="R132" s="83">
        <v>0</v>
      </c>
      <c r="S132" s="84">
        <f t="shared" si="21"/>
        <v>0</v>
      </c>
      <c r="T132" s="79">
        <v>0</v>
      </c>
      <c r="U132" s="83">
        <v>604.16999999999996</v>
      </c>
      <c r="V132" s="79">
        <v>4</v>
      </c>
      <c r="W132" s="83">
        <v>302.08</v>
      </c>
      <c r="X132" s="79">
        <v>4</v>
      </c>
      <c r="Y132" s="84">
        <v>1208.32</v>
      </c>
      <c r="Z132" s="84">
        <f>S132+Y132</f>
        <v>1208.32</v>
      </c>
      <c r="AA132" s="85"/>
    </row>
    <row r="133" spans="1:27" ht="15.75" customHeight="1" x14ac:dyDescent="0.2">
      <c r="A133" s="436" t="s">
        <v>374</v>
      </c>
      <c r="B133" s="226" t="s">
        <v>133</v>
      </c>
      <c r="C133" s="973" t="s">
        <v>232</v>
      </c>
      <c r="D133" s="968" t="s">
        <v>119</v>
      </c>
      <c r="E133" s="968" t="s">
        <v>110</v>
      </c>
      <c r="F133" s="974" t="s">
        <v>120</v>
      </c>
      <c r="G133" s="989"/>
      <c r="H133" s="974"/>
      <c r="I133" s="990" t="s">
        <v>74</v>
      </c>
      <c r="J133" s="970" t="s">
        <v>121</v>
      </c>
      <c r="K133" s="991" t="s">
        <v>74</v>
      </c>
      <c r="L133" s="971" t="s">
        <v>1446</v>
      </c>
      <c r="M133" s="972" t="s">
        <v>1447</v>
      </c>
      <c r="N133" s="972" t="s">
        <v>1447</v>
      </c>
      <c r="O133" s="992"/>
      <c r="P133" s="83"/>
      <c r="Q133" s="83">
        <v>0</v>
      </c>
      <c r="R133" s="83">
        <v>0</v>
      </c>
      <c r="S133" s="84">
        <f t="shared" si="21"/>
        <v>0</v>
      </c>
      <c r="T133" s="79">
        <v>0</v>
      </c>
      <c r="U133" s="83">
        <v>604.16999999999996</v>
      </c>
      <c r="V133" s="79">
        <v>2</v>
      </c>
      <c r="W133" s="83">
        <v>302.08</v>
      </c>
      <c r="X133" s="79">
        <v>2</v>
      </c>
      <c r="Y133" s="84">
        <f t="shared" ref="Y133" si="24">(T133*U133)+(V133*W133)</f>
        <v>604.16</v>
      </c>
      <c r="Z133" s="84">
        <f t="shared" ref="Z133:Z142" si="25">S133+Y133</f>
        <v>604.16</v>
      </c>
      <c r="AA133" s="85"/>
    </row>
    <row r="134" spans="1:27" ht="15.75" customHeight="1" x14ac:dyDescent="0.2">
      <c r="A134" s="436" t="s">
        <v>374</v>
      </c>
      <c r="B134" s="226" t="s">
        <v>133</v>
      </c>
      <c r="C134" s="966" t="s">
        <v>235</v>
      </c>
      <c r="D134" s="125" t="s">
        <v>236</v>
      </c>
      <c r="E134" s="125" t="s">
        <v>110</v>
      </c>
      <c r="F134" s="125" t="s">
        <v>1448</v>
      </c>
      <c r="G134" s="126"/>
      <c r="H134" s="125"/>
      <c r="I134" s="125" t="s">
        <v>74</v>
      </c>
      <c r="J134" s="127" t="s">
        <v>121</v>
      </c>
      <c r="K134" s="125" t="s">
        <v>74</v>
      </c>
      <c r="L134" s="128" t="s">
        <v>1449</v>
      </c>
      <c r="M134" s="129" t="s">
        <v>1450</v>
      </c>
      <c r="N134" s="129" t="s">
        <v>1450</v>
      </c>
      <c r="O134" s="129"/>
      <c r="P134" s="48"/>
      <c r="Q134" s="48">
        <v>0</v>
      </c>
      <c r="R134" s="48">
        <v>0</v>
      </c>
      <c r="S134" s="53">
        <f t="shared" si="21"/>
        <v>0</v>
      </c>
      <c r="T134" s="43">
        <v>0</v>
      </c>
      <c r="U134" s="48">
        <v>527.75</v>
      </c>
      <c r="V134" s="43">
        <v>3</v>
      </c>
      <c r="W134" s="48">
        <v>302.08</v>
      </c>
      <c r="X134" s="43">
        <v>3</v>
      </c>
      <c r="Y134" s="84">
        <f>(T134*U134)+(V134*W134)</f>
        <v>906.24</v>
      </c>
      <c r="Z134" s="53">
        <f t="shared" si="25"/>
        <v>906.24</v>
      </c>
      <c r="AA134" s="70"/>
    </row>
    <row r="135" spans="1:27" ht="43.5" thickBot="1" x14ac:dyDescent="0.25">
      <c r="A135" s="436" t="s">
        <v>374</v>
      </c>
      <c r="B135" s="226" t="s">
        <v>133</v>
      </c>
      <c r="C135" s="975" t="s">
        <v>101</v>
      </c>
      <c r="D135" s="132" t="s">
        <v>102</v>
      </c>
      <c r="E135" s="132" t="s">
        <v>1323</v>
      </c>
      <c r="F135" s="132" t="s">
        <v>1451</v>
      </c>
      <c r="G135" s="290"/>
      <c r="H135" s="132"/>
      <c r="I135" s="132" t="s">
        <v>74</v>
      </c>
      <c r="J135" s="21" t="s">
        <v>121</v>
      </c>
      <c r="K135" s="132" t="s">
        <v>74</v>
      </c>
      <c r="L135" s="988" t="s">
        <v>1452</v>
      </c>
      <c r="M135" s="291" t="s">
        <v>1453</v>
      </c>
      <c r="N135" s="291" t="s">
        <v>1453</v>
      </c>
      <c r="O135" s="291"/>
      <c r="P135" s="42"/>
      <c r="Q135" s="42">
        <v>0</v>
      </c>
      <c r="R135" s="42">
        <v>0</v>
      </c>
      <c r="S135" s="49">
        <f t="shared" si="21"/>
        <v>0</v>
      </c>
      <c r="T135" s="15">
        <v>0</v>
      </c>
      <c r="U135" s="42">
        <v>0</v>
      </c>
      <c r="V135" s="15">
        <v>5</v>
      </c>
      <c r="W135" s="42">
        <v>302.08</v>
      </c>
      <c r="X135" s="15">
        <v>5</v>
      </c>
      <c r="Y135" s="49">
        <v>1510.4</v>
      </c>
      <c r="Z135" s="49">
        <f t="shared" si="25"/>
        <v>1510.4</v>
      </c>
      <c r="AA135" s="77"/>
    </row>
    <row r="136" spans="1:27" ht="57.75" thickBot="1" x14ac:dyDescent="0.25">
      <c r="A136" s="436" t="s">
        <v>374</v>
      </c>
      <c r="B136" s="226" t="s">
        <v>133</v>
      </c>
      <c r="C136" s="981" t="s">
        <v>843</v>
      </c>
      <c r="D136" s="982" t="s">
        <v>844</v>
      </c>
      <c r="E136" s="982" t="s">
        <v>1327</v>
      </c>
      <c r="F136" s="982" t="s">
        <v>1328</v>
      </c>
      <c r="G136" s="981"/>
      <c r="H136" s="982"/>
      <c r="I136" s="983" t="s">
        <v>74</v>
      </c>
      <c r="J136" s="984" t="s">
        <v>276</v>
      </c>
      <c r="K136" s="984" t="s">
        <v>74</v>
      </c>
      <c r="L136" s="985" t="s">
        <v>1160</v>
      </c>
      <c r="M136" s="986" t="s">
        <v>1454</v>
      </c>
      <c r="N136" s="986" t="s">
        <v>1454</v>
      </c>
      <c r="O136" s="987"/>
      <c r="P136" s="812"/>
      <c r="Q136" s="812">
        <v>0</v>
      </c>
      <c r="R136" s="812">
        <v>0</v>
      </c>
      <c r="S136" s="812">
        <f t="shared" si="21"/>
        <v>0</v>
      </c>
      <c r="T136" s="226">
        <v>0</v>
      </c>
      <c r="U136" s="812">
        <v>0</v>
      </c>
      <c r="V136" s="226">
        <v>2</v>
      </c>
      <c r="W136" s="812">
        <v>302.08</v>
      </c>
      <c r="X136" s="226">
        <v>2</v>
      </c>
      <c r="Y136" s="812">
        <f>(T136*U136)+(V136*W137)</f>
        <v>604.16</v>
      </c>
      <c r="Z136" s="812">
        <f t="shared" si="25"/>
        <v>604.16</v>
      </c>
      <c r="AA136" s="813"/>
    </row>
    <row r="137" spans="1:27" ht="57" x14ac:dyDescent="0.2">
      <c r="A137" s="879" t="s">
        <v>374</v>
      </c>
      <c r="B137" s="226" t="s">
        <v>133</v>
      </c>
      <c r="C137" s="993" t="s">
        <v>150</v>
      </c>
      <c r="D137" s="982" t="s">
        <v>725</v>
      </c>
      <c r="E137" s="982" t="s">
        <v>110</v>
      </c>
      <c r="F137" s="994" t="s">
        <v>1455</v>
      </c>
      <c r="G137" s="981"/>
      <c r="H137" s="982"/>
      <c r="I137" s="983" t="s">
        <v>74</v>
      </c>
      <c r="J137" s="984" t="s">
        <v>276</v>
      </c>
      <c r="K137" s="984" t="s">
        <v>74</v>
      </c>
      <c r="L137" s="985" t="s">
        <v>1456</v>
      </c>
      <c r="M137" s="986" t="s">
        <v>1457</v>
      </c>
      <c r="N137" s="986" t="s">
        <v>1457</v>
      </c>
      <c r="O137" s="995"/>
      <c r="P137" s="881"/>
      <c r="Q137" s="812">
        <v>0</v>
      </c>
      <c r="R137" s="812">
        <v>0</v>
      </c>
      <c r="S137" s="812">
        <f t="shared" si="21"/>
        <v>0</v>
      </c>
      <c r="T137" s="226">
        <v>0</v>
      </c>
      <c r="U137" s="812">
        <v>0</v>
      </c>
      <c r="V137" s="226">
        <v>4</v>
      </c>
      <c r="W137" s="812">
        <v>302.08</v>
      </c>
      <c r="X137" s="226">
        <v>4</v>
      </c>
      <c r="Y137" s="812">
        <f>(T137*U137)+(V137*W138)</f>
        <v>1208.32</v>
      </c>
      <c r="Z137" s="882">
        <f t="shared" si="25"/>
        <v>1208.32</v>
      </c>
      <c r="AA137" s="883"/>
    </row>
    <row r="138" spans="1:27" ht="42.75" x14ac:dyDescent="0.2">
      <c r="A138" s="436" t="s">
        <v>374</v>
      </c>
      <c r="B138" s="226" t="s">
        <v>133</v>
      </c>
      <c r="C138" s="975" t="s">
        <v>108</v>
      </c>
      <c r="D138" s="132" t="s">
        <v>109</v>
      </c>
      <c r="E138" s="132" t="s">
        <v>110</v>
      </c>
      <c r="F138" s="132" t="s">
        <v>111</v>
      </c>
      <c r="G138" s="290"/>
      <c r="H138" s="132"/>
      <c r="I138" s="132" t="s">
        <v>74</v>
      </c>
      <c r="J138" s="21" t="s">
        <v>76</v>
      </c>
      <c r="K138" s="132" t="s">
        <v>74</v>
      </c>
      <c r="L138" s="988" t="s">
        <v>1458</v>
      </c>
      <c r="M138" s="291" t="s">
        <v>1459</v>
      </c>
      <c r="N138" s="291" t="s">
        <v>1459</v>
      </c>
      <c r="O138" s="291"/>
      <c r="P138" s="42"/>
      <c r="Q138" s="42">
        <v>0</v>
      </c>
      <c r="R138" s="42">
        <v>0</v>
      </c>
      <c r="S138" s="49">
        <f t="shared" si="21"/>
        <v>0</v>
      </c>
      <c r="T138" s="15">
        <v>0</v>
      </c>
      <c r="U138" s="42">
        <v>0</v>
      </c>
      <c r="V138" s="15">
        <v>8</v>
      </c>
      <c r="W138" s="48">
        <v>302.08</v>
      </c>
      <c r="X138" s="15">
        <v>8</v>
      </c>
      <c r="Y138" s="49">
        <f t="shared" ref="Y138:Y143" si="26">(T138*U138)+(V138*W138)</f>
        <v>2416.64</v>
      </c>
      <c r="Z138" s="49">
        <f t="shared" si="25"/>
        <v>2416.64</v>
      </c>
      <c r="AA138" s="77"/>
    </row>
    <row r="139" spans="1:27" ht="15.75" customHeight="1" x14ac:dyDescent="0.2">
      <c r="A139" s="436" t="s">
        <v>374</v>
      </c>
      <c r="B139" s="226" t="s">
        <v>133</v>
      </c>
      <c r="C139" s="975" t="s">
        <v>178</v>
      </c>
      <c r="D139" s="132" t="s">
        <v>179</v>
      </c>
      <c r="E139" s="132" t="s">
        <v>1167</v>
      </c>
      <c r="F139" s="132" t="s">
        <v>111</v>
      </c>
      <c r="G139" s="290"/>
      <c r="H139" s="132"/>
      <c r="I139" s="132" t="s">
        <v>74</v>
      </c>
      <c r="J139" s="21" t="s">
        <v>76</v>
      </c>
      <c r="K139" s="132" t="s">
        <v>74</v>
      </c>
      <c r="L139" s="988" t="s">
        <v>121</v>
      </c>
      <c r="M139" s="291">
        <v>45967</v>
      </c>
      <c r="N139" s="291">
        <v>45967</v>
      </c>
      <c r="O139" s="291"/>
      <c r="P139" s="42"/>
      <c r="Q139" s="42">
        <v>0</v>
      </c>
      <c r="R139" s="42">
        <v>0</v>
      </c>
      <c r="S139" s="49">
        <f t="shared" si="21"/>
        <v>0</v>
      </c>
      <c r="T139" s="15">
        <v>0</v>
      </c>
      <c r="U139" s="42">
        <v>0</v>
      </c>
      <c r="V139" s="15">
        <v>1</v>
      </c>
      <c r="W139" s="83">
        <v>302.08</v>
      </c>
      <c r="X139" s="15">
        <v>1</v>
      </c>
      <c r="Y139" s="49">
        <f t="shared" si="26"/>
        <v>302.08</v>
      </c>
      <c r="Z139" s="49">
        <f t="shared" si="25"/>
        <v>302.08</v>
      </c>
      <c r="AA139" s="77"/>
    </row>
    <row r="140" spans="1:27" ht="15.75" customHeight="1" thickBot="1" x14ac:dyDescent="0.25">
      <c r="A140" s="436" t="s">
        <v>374</v>
      </c>
      <c r="B140" s="226" t="s">
        <v>133</v>
      </c>
      <c r="C140" s="975" t="s">
        <v>1336</v>
      </c>
      <c r="D140" s="132" t="s">
        <v>262</v>
      </c>
      <c r="E140" s="132" t="s">
        <v>115</v>
      </c>
      <c r="F140" s="132" t="s">
        <v>1460</v>
      </c>
      <c r="G140" s="290"/>
      <c r="H140" s="132"/>
      <c r="I140" s="132" t="s">
        <v>74</v>
      </c>
      <c r="J140" s="21" t="s">
        <v>76</v>
      </c>
      <c r="K140" s="132" t="s">
        <v>74</v>
      </c>
      <c r="L140" s="988" t="s">
        <v>693</v>
      </c>
      <c r="M140" s="291">
        <v>45974</v>
      </c>
      <c r="N140" s="291">
        <v>45974</v>
      </c>
      <c r="O140" s="291"/>
      <c r="P140" s="42"/>
      <c r="Q140" s="42">
        <v>0</v>
      </c>
      <c r="R140" s="42">
        <v>0</v>
      </c>
      <c r="S140" s="49">
        <f t="shared" si="21"/>
        <v>0</v>
      </c>
      <c r="T140" s="15">
        <v>0</v>
      </c>
      <c r="U140" s="42">
        <v>0</v>
      </c>
      <c r="V140" s="15">
        <v>1</v>
      </c>
      <c r="W140" s="48">
        <v>302.08</v>
      </c>
      <c r="X140" s="15">
        <v>1</v>
      </c>
      <c r="Y140" s="49">
        <f t="shared" si="26"/>
        <v>302.08</v>
      </c>
      <c r="Z140" s="49">
        <f t="shared" si="25"/>
        <v>302.08</v>
      </c>
      <c r="AA140" s="77"/>
    </row>
    <row r="141" spans="1:27" ht="15.75" customHeight="1" x14ac:dyDescent="0.2">
      <c r="A141" s="436" t="s">
        <v>374</v>
      </c>
      <c r="B141" s="226" t="s">
        <v>133</v>
      </c>
      <c r="C141" s="973" t="s">
        <v>800</v>
      </c>
      <c r="D141" s="974" t="s">
        <v>801</v>
      </c>
      <c r="E141" s="974" t="s">
        <v>110</v>
      </c>
      <c r="F141" s="132" t="s">
        <v>1460</v>
      </c>
      <c r="G141" s="989"/>
      <c r="H141" s="974"/>
      <c r="I141" s="990" t="s">
        <v>74</v>
      </c>
      <c r="J141" s="970" t="s">
        <v>76</v>
      </c>
      <c r="K141" s="991" t="s">
        <v>74</v>
      </c>
      <c r="L141" s="971" t="s">
        <v>276</v>
      </c>
      <c r="M141" s="972">
        <v>45980</v>
      </c>
      <c r="N141" s="972">
        <v>45980</v>
      </c>
      <c r="O141" s="992"/>
      <c r="P141" s="83"/>
      <c r="Q141" s="83">
        <v>0</v>
      </c>
      <c r="R141" s="83">
        <v>0</v>
      </c>
      <c r="S141" s="84">
        <f t="shared" si="21"/>
        <v>0</v>
      </c>
      <c r="T141" s="79">
        <v>0</v>
      </c>
      <c r="U141" s="74">
        <v>604.16999999999996</v>
      </c>
      <c r="V141" s="79">
        <v>1</v>
      </c>
      <c r="W141" s="48">
        <v>302.08</v>
      </c>
      <c r="X141" s="79">
        <v>1</v>
      </c>
      <c r="Y141" s="253">
        <f>(T141*U141)+(V141*W141)</f>
        <v>302.08</v>
      </c>
      <c r="Z141" s="84">
        <f t="shared" si="25"/>
        <v>302.08</v>
      </c>
      <c r="AA141" s="85"/>
    </row>
    <row r="142" spans="1:27" ht="28.5" x14ac:dyDescent="0.2">
      <c r="A142" s="436" t="s">
        <v>374</v>
      </c>
      <c r="B142" s="226" t="s">
        <v>133</v>
      </c>
      <c r="C142" s="975" t="s">
        <v>176</v>
      </c>
      <c r="D142" s="132" t="s">
        <v>177</v>
      </c>
      <c r="E142" s="132" t="s">
        <v>110</v>
      </c>
      <c r="F142" s="132" t="s">
        <v>127</v>
      </c>
      <c r="G142" s="290"/>
      <c r="H142" s="132"/>
      <c r="I142" s="132" t="s">
        <v>74</v>
      </c>
      <c r="J142" s="21" t="s">
        <v>76</v>
      </c>
      <c r="K142" s="132" t="s">
        <v>74</v>
      </c>
      <c r="L142" s="988" t="s">
        <v>1461</v>
      </c>
      <c r="M142" s="291" t="s">
        <v>1462</v>
      </c>
      <c r="N142" s="291" t="s">
        <v>1462</v>
      </c>
      <c r="O142" s="291"/>
      <c r="P142" s="42"/>
      <c r="Q142" s="42">
        <v>0</v>
      </c>
      <c r="R142" s="42">
        <v>0</v>
      </c>
      <c r="S142" s="49">
        <f t="shared" si="21"/>
        <v>0</v>
      </c>
      <c r="T142" s="15">
        <v>0</v>
      </c>
      <c r="U142" s="42">
        <v>0</v>
      </c>
      <c r="V142" s="15">
        <v>2</v>
      </c>
      <c r="W142" s="48">
        <v>302.08</v>
      </c>
      <c r="X142" s="15">
        <v>2</v>
      </c>
      <c r="Y142" s="49">
        <f t="shared" ref="Y142" si="27">(T142*U142)+(V142*W142)</f>
        <v>604.16</v>
      </c>
      <c r="Z142" s="49">
        <f t="shared" si="25"/>
        <v>604.16</v>
      </c>
      <c r="AA142" s="77"/>
    </row>
    <row r="143" spans="1:27" ht="28.5" x14ac:dyDescent="0.2">
      <c r="A143" s="436" t="s">
        <v>374</v>
      </c>
      <c r="B143" s="226" t="s">
        <v>133</v>
      </c>
      <c r="C143" s="975" t="s">
        <v>128</v>
      </c>
      <c r="D143" s="132" t="s">
        <v>129</v>
      </c>
      <c r="E143" s="132" t="s">
        <v>112</v>
      </c>
      <c r="F143" s="132" t="s">
        <v>967</v>
      </c>
      <c r="G143" s="290"/>
      <c r="H143" s="132"/>
      <c r="I143" s="132" t="s">
        <v>74</v>
      </c>
      <c r="J143" s="21" t="s">
        <v>76</v>
      </c>
      <c r="K143" s="132" t="s">
        <v>74</v>
      </c>
      <c r="L143" s="988" t="s">
        <v>1463</v>
      </c>
      <c r="M143" s="291" t="s">
        <v>1464</v>
      </c>
      <c r="N143" s="291" t="s">
        <v>1464</v>
      </c>
      <c r="O143" s="291"/>
      <c r="P143" s="42"/>
      <c r="Q143" s="42">
        <v>0</v>
      </c>
      <c r="R143" s="42">
        <v>0</v>
      </c>
      <c r="S143" s="49">
        <f t="shared" si="21"/>
        <v>0</v>
      </c>
      <c r="T143" s="15">
        <v>0</v>
      </c>
      <c r="U143" s="42">
        <v>0</v>
      </c>
      <c r="V143" s="15">
        <v>3</v>
      </c>
      <c r="W143" s="48">
        <v>302.08</v>
      </c>
      <c r="X143" s="15">
        <v>3</v>
      </c>
      <c r="Y143" s="49">
        <f t="shared" si="26"/>
        <v>906.24</v>
      </c>
      <c r="Z143" s="49">
        <f>S143+Y143</f>
        <v>906.24</v>
      </c>
      <c r="AA143" s="77"/>
    </row>
    <row r="144" spans="1:27" ht="15.75" customHeight="1" x14ac:dyDescent="0.2">
      <c r="A144" s="436" t="s">
        <v>374</v>
      </c>
      <c r="B144" s="226" t="s">
        <v>88</v>
      </c>
      <c r="C144" s="976" t="s">
        <v>89</v>
      </c>
      <c r="D144" s="996" t="s">
        <v>91</v>
      </c>
      <c r="E144" s="977" t="s">
        <v>90</v>
      </c>
      <c r="F144" s="977" t="s">
        <v>1465</v>
      </c>
      <c r="G144" s="912"/>
      <c r="H144" s="996"/>
      <c r="I144" s="996" t="s">
        <v>74</v>
      </c>
      <c r="J144" s="997" t="s">
        <v>83</v>
      </c>
      <c r="K144" s="996" t="s">
        <v>74</v>
      </c>
      <c r="L144" s="978" t="s">
        <v>808</v>
      </c>
      <c r="M144" s="979">
        <v>45973</v>
      </c>
      <c r="N144" s="998">
        <v>45973</v>
      </c>
      <c r="O144" s="998"/>
      <c r="P144" s="26"/>
      <c r="Q144" s="26">
        <v>0</v>
      </c>
      <c r="R144" s="26">
        <v>0</v>
      </c>
      <c r="S144" s="341">
        <v>0</v>
      </c>
      <c r="T144" s="22">
        <v>2</v>
      </c>
      <c r="U144" s="26">
        <v>120</v>
      </c>
      <c r="V144" s="22">
        <v>0</v>
      </c>
      <c r="W144" s="26">
        <v>55</v>
      </c>
      <c r="X144" s="22">
        <v>2</v>
      </c>
      <c r="Y144" s="341">
        <v>240</v>
      </c>
      <c r="Z144" s="341">
        <v>240</v>
      </c>
      <c r="AA144" s="116" t="s">
        <v>186</v>
      </c>
    </row>
    <row r="145" spans="1:27" ht="15.75" customHeight="1" x14ac:dyDescent="0.2">
      <c r="A145" s="436" t="s">
        <v>374</v>
      </c>
      <c r="B145" s="226" t="s">
        <v>88</v>
      </c>
      <c r="C145" s="976" t="s">
        <v>89</v>
      </c>
      <c r="D145" s="996" t="s">
        <v>187</v>
      </c>
      <c r="E145" s="977" t="s">
        <v>90</v>
      </c>
      <c r="F145" s="977" t="s">
        <v>1466</v>
      </c>
      <c r="G145" s="912"/>
      <c r="H145" s="996"/>
      <c r="I145" s="996" t="s">
        <v>74</v>
      </c>
      <c r="J145" s="997" t="s">
        <v>83</v>
      </c>
      <c r="K145" s="996" t="s">
        <v>74</v>
      </c>
      <c r="L145" s="978" t="s">
        <v>808</v>
      </c>
      <c r="M145" s="979">
        <v>45967</v>
      </c>
      <c r="N145" s="998">
        <v>45968</v>
      </c>
      <c r="O145" s="998"/>
      <c r="P145" s="26"/>
      <c r="Q145" s="26">
        <v>0</v>
      </c>
      <c r="R145" s="26">
        <v>0</v>
      </c>
      <c r="S145" s="341">
        <v>0</v>
      </c>
      <c r="T145" s="22">
        <v>1</v>
      </c>
      <c r="U145" s="26">
        <v>120</v>
      </c>
      <c r="V145" s="22">
        <v>0</v>
      </c>
      <c r="W145" s="26">
        <v>55</v>
      </c>
      <c r="X145" s="22">
        <v>1</v>
      </c>
      <c r="Y145" s="341">
        <v>120</v>
      </c>
      <c r="Z145" s="341">
        <v>120</v>
      </c>
      <c r="AA145" s="116" t="s">
        <v>186</v>
      </c>
    </row>
    <row r="146" spans="1:27" ht="15.75" customHeight="1" x14ac:dyDescent="0.2">
      <c r="A146" s="436" t="s">
        <v>374</v>
      </c>
      <c r="B146" s="226" t="s">
        <v>88</v>
      </c>
      <c r="C146" s="976" t="s">
        <v>89</v>
      </c>
      <c r="D146" s="996" t="s">
        <v>899</v>
      </c>
      <c r="E146" s="977" t="s">
        <v>90</v>
      </c>
      <c r="F146" s="977" t="s">
        <v>85</v>
      </c>
      <c r="G146" s="912"/>
      <c r="H146" s="996"/>
      <c r="I146" s="996" t="s">
        <v>74</v>
      </c>
      <c r="J146" s="997" t="s">
        <v>83</v>
      </c>
      <c r="K146" s="996" t="s">
        <v>74</v>
      </c>
      <c r="L146" s="978" t="s">
        <v>1467</v>
      </c>
      <c r="M146" s="979">
        <v>45974</v>
      </c>
      <c r="N146" s="998">
        <v>45975</v>
      </c>
      <c r="O146" s="998"/>
      <c r="P146" s="26"/>
      <c r="Q146" s="26">
        <v>0</v>
      </c>
      <c r="R146" s="26">
        <v>0</v>
      </c>
      <c r="S146" s="341">
        <v>0</v>
      </c>
      <c r="T146" s="22">
        <v>1</v>
      </c>
      <c r="U146" s="26">
        <v>120</v>
      </c>
      <c r="V146" s="22">
        <v>0</v>
      </c>
      <c r="W146" s="26">
        <v>55</v>
      </c>
      <c r="X146" s="22">
        <v>1</v>
      </c>
      <c r="Y146" s="341">
        <v>120</v>
      </c>
      <c r="Z146" s="341">
        <v>120</v>
      </c>
      <c r="AA146" s="116" t="s">
        <v>186</v>
      </c>
    </row>
    <row r="147" spans="1:27" ht="15.75" customHeight="1" x14ac:dyDescent="0.2">
      <c r="A147" s="436" t="s">
        <v>374</v>
      </c>
      <c r="B147" s="226" t="s">
        <v>88</v>
      </c>
      <c r="C147" s="976" t="s">
        <v>89</v>
      </c>
      <c r="D147" s="996" t="s">
        <v>900</v>
      </c>
      <c r="E147" s="977" t="s">
        <v>90</v>
      </c>
      <c r="F147" s="977" t="s">
        <v>1468</v>
      </c>
      <c r="G147" s="912"/>
      <c r="H147" s="996"/>
      <c r="I147" s="996" t="s">
        <v>74</v>
      </c>
      <c r="J147" s="997" t="s">
        <v>83</v>
      </c>
      <c r="K147" s="996" t="s">
        <v>74</v>
      </c>
      <c r="L147" s="978" t="s">
        <v>1467</v>
      </c>
      <c r="M147" s="979">
        <v>45988</v>
      </c>
      <c r="N147" s="998">
        <v>45989</v>
      </c>
      <c r="O147" s="998"/>
      <c r="P147" s="26"/>
      <c r="Q147" s="26">
        <v>0</v>
      </c>
      <c r="R147" s="26">
        <v>0</v>
      </c>
      <c r="S147" s="341">
        <v>0</v>
      </c>
      <c r="T147" s="22">
        <v>1</v>
      </c>
      <c r="U147" s="26">
        <v>120</v>
      </c>
      <c r="V147" s="22">
        <v>0</v>
      </c>
      <c r="W147" s="26">
        <v>55</v>
      </c>
      <c r="X147" s="22">
        <v>1</v>
      </c>
      <c r="Y147" s="341">
        <v>120</v>
      </c>
      <c r="Z147" s="341">
        <v>120</v>
      </c>
      <c r="AA147" s="116" t="s">
        <v>186</v>
      </c>
    </row>
    <row r="148" spans="1:27" ht="15.75" customHeight="1" x14ac:dyDescent="0.2">
      <c r="A148" s="436" t="s">
        <v>374</v>
      </c>
      <c r="B148" s="226" t="s">
        <v>88</v>
      </c>
      <c r="C148" s="976" t="s">
        <v>95</v>
      </c>
      <c r="D148" s="996" t="s">
        <v>1469</v>
      </c>
      <c r="E148" s="977" t="s">
        <v>201</v>
      </c>
      <c r="F148" s="977" t="s">
        <v>1470</v>
      </c>
      <c r="G148" s="912"/>
      <c r="H148" s="996"/>
      <c r="I148" s="996" t="s">
        <v>74</v>
      </c>
      <c r="J148" s="997" t="s">
        <v>83</v>
      </c>
      <c r="K148" s="996" t="s">
        <v>74</v>
      </c>
      <c r="L148" s="978" t="s">
        <v>808</v>
      </c>
      <c r="M148" s="979">
        <v>45967</v>
      </c>
      <c r="N148" s="998">
        <v>45968</v>
      </c>
      <c r="O148" s="998"/>
      <c r="P148" s="26"/>
      <c r="Q148" s="26">
        <v>0</v>
      </c>
      <c r="R148" s="26">
        <v>0</v>
      </c>
      <c r="S148" s="341">
        <v>0</v>
      </c>
      <c r="T148" s="22">
        <v>1</v>
      </c>
      <c r="U148" s="26">
        <v>170.12</v>
      </c>
      <c r="V148" s="22">
        <v>0</v>
      </c>
      <c r="W148" s="26">
        <v>57</v>
      </c>
      <c r="X148" s="22">
        <v>1</v>
      </c>
      <c r="Y148" s="341">
        <v>170.12</v>
      </c>
      <c r="Z148" s="341">
        <v>170.12</v>
      </c>
      <c r="AA148" s="116" t="s">
        <v>186</v>
      </c>
    </row>
    <row r="149" spans="1:27" ht="15.75" customHeight="1" x14ac:dyDescent="0.2">
      <c r="A149" s="436" t="s">
        <v>374</v>
      </c>
      <c r="B149" s="226" t="s">
        <v>88</v>
      </c>
      <c r="C149" s="976" t="s">
        <v>95</v>
      </c>
      <c r="D149" s="996" t="s">
        <v>1471</v>
      </c>
      <c r="E149" s="977" t="s">
        <v>201</v>
      </c>
      <c r="F149" s="977" t="s">
        <v>1472</v>
      </c>
      <c r="G149" s="912"/>
      <c r="H149" s="996"/>
      <c r="I149" s="996" t="s">
        <v>74</v>
      </c>
      <c r="J149" s="997" t="s">
        <v>83</v>
      </c>
      <c r="K149" s="996" t="s">
        <v>74</v>
      </c>
      <c r="L149" s="978" t="s">
        <v>84</v>
      </c>
      <c r="M149" s="979">
        <v>45988</v>
      </c>
      <c r="N149" s="998">
        <v>45989</v>
      </c>
      <c r="O149" s="998"/>
      <c r="P149" s="26"/>
      <c r="Q149" s="26">
        <v>0</v>
      </c>
      <c r="R149" s="26">
        <v>0</v>
      </c>
      <c r="S149" s="341">
        <v>0</v>
      </c>
      <c r="T149" s="22">
        <v>1</v>
      </c>
      <c r="U149" s="26">
        <v>170.12</v>
      </c>
      <c r="V149" s="22">
        <v>0</v>
      </c>
      <c r="W149" s="26">
        <v>57</v>
      </c>
      <c r="X149" s="22">
        <v>1</v>
      </c>
      <c r="Y149" s="341">
        <v>170.12</v>
      </c>
      <c r="Z149" s="341">
        <v>170.12</v>
      </c>
      <c r="AA149" s="116" t="s">
        <v>186</v>
      </c>
    </row>
    <row r="150" spans="1:27" ht="15.75" customHeight="1" x14ac:dyDescent="0.2">
      <c r="A150" s="436" t="s">
        <v>374</v>
      </c>
      <c r="B150" s="226" t="s">
        <v>88</v>
      </c>
      <c r="C150" s="976" t="s">
        <v>1473</v>
      </c>
      <c r="D150" s="996" t="s">
        <v>1474</v>
      </c>
      <c r="E150" s="977" t="s">
        <v>1475</v>
      </c>
      <c r="F150" s="977" t="s">
        <v>1476</v>
      </c>
      <c r="G150" s="912"/>
      <c r="H150" s="996"/>
      <c r="I150" s="996" t="s">
        <v>74</v>
      </c>
      <c r="J150" s="997" t="s">
        <v>83</v>
      </c>
      <c r="K150" s="996" t="s">
        <v>74</v>
      </c>
      <c r="L150" s="978" t="s">
        <v>84</v>
      </c>
      <c r="M150" s="979">
        <v>45988</v>
      </c>
      <c r="N150" s="998">
        <v>45989</v>
      </c>
      <c r="O150" s="998"/>
      <c r="P150" s="26"/>
      <c r="Q150" s="26">
        <v>0</v>
      </c>
      <c r="R150" s="26">
        <v>0</v>
      </c>
      <c r="S150" s="341">
        <v>0</v>
      </c>
      <c r="T150" s="22">
        <v>1</v>
      </c>
      <c r="U150" s="26">
        <v>170.12</v>
      </c>
      <c r="V150" s="22">
        <v>0</v>
      </c>
      <c r="W150" s="26">
        <v>57</v>
      </c>
      <c r="X150" s="22">
        <v>1</v>
      </c>
      <c r="Y150" s="341">
        <v>170.12</v>
      </c>
      <c r="Z150" s="341">
        <v>170.12</v>
      </c>
      <c r="AA150" s="116" t="s">
        <v>186</v>
      </c>
    </row>
    <row r="151" spans="1:27" ht="15.75" customHeight="1" x14ac:dyDescent="0.2">
      <c r="A151" s="436" t="s">
        <v>374</v>
      </c>
      <c r="B151" s="226" t="s">
        <v>88</v>
      </c>
      <c r="C151" s="976" t="s">
        <v>1473</v>
      </c>
      <c r="D151" s="996" t="s">
        <v>197</v>
      </c>
      <c r="E151" s="977" t="s">
        <v>1475</v>
      </c>
      <c r="F151" s="977" t="s">
        <v>199</v>
      </c>
      <c r="G151" s="912"/>
      <c r="H151" s="996"/>
      <c r="I151" s="996" t="s">
        <v>74</v>
      </c>
      <c r="J151" s="997" t="s">
        <v>83</v>
      </c>
      <c r="K151" s="996" t="s">
        <v>74</v>
      </c>
      <c r="L151" s="978" t="s">
        <v>1477</v>
      </c>
      <c r="M151" s="979">
        <v>45967</v>
      </c>
      <c r="N151" s="998">
        <v>45968</v>
      </c>
      <c r="O151" s="998"/>
      <c r="P151" s="26"/>
      <c r="Q151" s="26">
        <v>0</v>
      </c>
      <c r="R151" s="26">
        <v>0</v>
      </c>
      <c r="S151" s="341">
        <v>0</v>
      </c>
      <c r="T151" s="22">
        <v>1</v>
      </c>
      <c r="U151" s="26">
        <v>170.12</v>
      </c>
      <c r="V151" s="22">
        <v>0</v>
      </c>
      <c r="W151" s="26">
        <v>57</v>
      </c>
      <c r="X151" s="22">
        <v>1</v>
      </c>
      <c r="Y151" s="341">
        <v>170.12</v>
      </c>
      <c r="Z151" s="341">
        <v>170.12</v>
      </c>
      <c r="AA151" s="116" t="s">
        <v>186</v>
      </c>
    </row>
    <row r="152" spans="1:27" ht="15.75" customHeight="1" x14ac:dyDescent="0.2">
      <c r="A152" s="436" t="s">
        <v>374</v>
      </c>
      <c r="B152" s="226" t="s">
        <v>88</v>
      </c>
      <c r="C152" s="976" t="s">
        <v>1011</v>
      </c>
      <c r="D152" s="977" t="s">
        <v>1012</v>
      </c>
      <c r="E152" s="996" t="s">
        <v>79</v>
      </c>
      <c r="F152" s="980" t="s">
        <v>1478</v>
      </c>
      <c r="G152" s="912"/>
      <c r="H152" s="996"/>
      <c r="I152" s="996" t="s">
        <v>74</v>
      </c>
      <c r="J152" s="997" t="s">
        <v>83</v>
      </c>
      <c r="K152" s="996" t="s">
        <v>74</v>
      </c>
      <c r="L152" s="978" t="s">
        <v>80</v>
      </c>
      <c r="M152" s="979">
        <v>45974</v>
      </c>
      <c r="N152" s="998">
        <v>45975</v>
      </c>
      <c r="O152" s="998"/>
      <c r="P152" s="26"/>
      <c r="Q152" s="26">
        <v>0</v>
      </c>
      <c r="R152" s="26">
        <v>0</v>
      </c>
      <c r="S152" s="26">
        <v>0</v>
      </c>
      <c r="T152" s="22">
        <v>1</v>
      </c>
      <c r="U152" s="26">
        <v>604.16999999999996</v>
      </c>
      <c r="V152" s="22">
        <v>0</v>
      </c>
      <c r="W152" s="26">
        <v>302.08</v>
      </c>
      <c r="X152" s="22">
        <v>1</v>
      </c>
      <c r="Y152" s="341">
        <v>604.16999999999996</v>
      </c>
      <c r="Z152" s="341">
        <v>604.16999999999996</v>
      </c>
      <c r="AA152" s="116" t="s">
        <v>186</v>
      </c>
    </row>
    <row r="153" spans="1:27" ht="15.75" customHeight="1" x14ac:dyDescent="0.2">
      <c r="A153" s="436" t="s">
        <v>374</v>
      </c>
      <c r="B153" s="226" t="s">
        <v>88</v>
      </c>
      <c r="C153" s="976" t="s">
        <v>219</v>
      </c>
      <c r="D153" s="977" t="s">
        <v>323</v>
      </c>
      <c r="E153" s="996" t="s">
        <v>79</v>
      </c>
      <c r="F153" s="980" t="s">
        <v>1479</v>
      </c>
      <c r="G153" s="912"/>
      <c r="H153" s="996"/>
      <c r="I153" s="996" t="s">
        <v>74</v>
      </c>
      <c r="J153" s="997" t="s">
        <v>83</v>
      </c>
      <c r="K153" s="996" t="s">
        <v>74</v>
      </c>
      <c r="L153" s="978" t="s">
        <v>73</v>
      </c>
      <c r="M153" s="979">
        <v>45972</v>
      </c>
      <c r="N153" s="998">
        <v>45973</v>
      </c>
      <c r="O153" s="998"/>
      <c r="P153" s="26"/>
      <c r="Q153" s="26">
        <v>0</v>
      </c>
      <c r="R153" s="26">
        <v>0</v>
      </c>
      <c r="S153" s="341">
        <v>0</v>
      </c>
      <c r="T153" s="22">
        <v>1</v>
      </c>
      <c r="U153" s="26">
        <v>604.16999999999996</v>
      </c>
      <c r="V153" s="22">
        <v>0</v>
      </c>
      <c r="W153" s="26">
        <v>302.08</v>
      </c>
      <c r="X153" s="22">
        <v>1</v>
      </c>
      <c r="Y153" s="341">
        <v>604.16999999999996</v>
      </c>
      <c r="Z153" s="341">
        <v>604.16999999999996</v>
      </c>
      <c r="AA153" s="116" t="s">
        <v>186</v>
      </c>
    </row>
    <row r="154" spans="1:27" ht="15.75" customHeight="1" x14ac:dyDescent="0.2">
      <c r="A154" s="436" t="s">
        <v>374</v>
      </c>
      <c r="B154" s="226" t="s">
        <v>88</v>
      </c>
      <c r="C154" s="976" t="s">
        <v>86</v>
      </c>
      <c r="D154" s="977" t="s">
        <v>94</v>
      </c>
      <c r="E154" s="996" t="s">
        <v>87</v>
      </c>
      <c r="F154" s="980" t="s">
        <v>1480</v>
      </c>
      <c r="G154" s="912"/>
      <c r="H154" s="996"/>
      <c r="I154" s="996" t="s">
        <v>74</v>
      </c>
      <c r="J154" s="997" t="s">
        <v>83</v>
      </c>
      <c r="K154" s="996" t="s">
        <v>74</v>
      </c>
      <c r="L154" s="978" t="s">
        <v>1477</v>
      </c>
      <c r="M154" s="979">
        <v>45971</v>
      </c>
      <c r="N154" s="998">
        <v>45973</v>
      </c>
      <c r="O154" s="998"/>
      <c r="P154" s="26"/>
      <c r="Q154" s="26">
        <v>0</v>
      </c>
      <c r="R154" s="26">
        <v>0</v>
      </c>
      <c r="S154" s="341">
        <v>0</v>
      </c>
      <c r="T154" s="22">
        <v>2</v>
      </c>
      <c r="U154" s="26">
        <v>604.16999999999996</v>
      </c>
      <c r="V154" s="22">
        <v>0</v>
      </c>
      <c r="W154" s="26">
        <v>302.08</v>
      </c>
      <c r="X154" s="22">
        <v>2</v>
      </c>
      <c r="Y154" s="341">
        <v>1208.3399999999999</v>
      </c>
      <c r="Z154" s="341">
        <v>1208.3399999999999</v>
      </c>
      <c r="AA154" s="120" t="s">
        <v>186</v>
      </c>
    </row>
    <row r="155" spans="1:27" ht="30" x14ac:dyDescent="0.2">
      <c r="A155" s="436" t="s">
        <v>374</v>
      </c>
      <c r="B155" s="226" t="s">
        <v>88</v>
      </c>
      <c r="C155" s="976" t="s">
        <v>86</v>
      </c>
      <c r="D155" s="977" t="s">
        <v>92</v>
      </c>
      <c r="E155" s="996" t="s">
        <v>87</v>
      </c>
      <c r="F155" s="980" t="s">
        <v>1481</v>
      </c>
      <c r="G155" s="912"/>
      <c r="H155" s="996"/>
      <c r="I155" s="996" t="s">
        <v>74</v>
      </c>
      <c r="J155" s="997" t="s">
        <v>83</v>
      </c>
      <c r="K155" s="996" t="s">
        <v>74</v>
      </c>
      <c r="L155" s="978" t="s">
        <v>73</v>
      </c>
      <c r="M155" s="979">
        <v>45985</v>
      </c>
      <c r="N155" s="998">
        <v>45986</v>
      </c>
      <c r="O155" s="998"/>
      <c r="P155" s="26"/>
      <c r="Q155" s="26">
        <v>0</v>
      </c>
      <c r="R155" s="26">
        <v>0</v>
      </c>
      <c r="S155" s="341">
        <v>0</v>
      </c>
      <c r="T155" s="22">
        <v>1</v>
      </c>
      <c r="U155" s="26">
        <v>604.16999999999996</v>
      </c>
      <c r="V155" s="22">
        <v>1</v>
      </c>
      <c r="W155" s="26">
        <v>302.08</v>
      </c>
      <c r="X155" s="22">
        <v>2</v>
      </c>
      <c r="Y155" s="341">
        <v>906.25</v>
      </c>
      <c r="Z155" s="341">
        <v>906.25</v>
      </c>
      <c r="AA155" s="884" t="s">
        <v>192</v>
      </c>
    </row>
    <row r="156" spans="1:27" ht="15.75" customHeight="1" x14ac:dyDescent="0.2">
      <c r="A156" s="436" t="s">
        <v>374</v>
      </c>
      <c r="B156" s="226" t="s">
        <v>88</v>
      </c>
      <c r="C156" s="976" t="s">
        <v>86</v>
      </c>
      <c r="D156" s="977" t="s">
        <v>1482</v>
      </c>
      <c r="E156" s="996" t="s">
        <v>87</v>
      </c>
      <c r="F156" s="980" t="s">
        <v>1483</v>
      </c>
      <c r="G156" s="912"/>
      <c r="H156" s="996"/>
      <c r="I156" s="996" t="s">
        <v>74</v>
      </c>
      <c r="J156" s="997" t="s">
        <v>83</v>
      </c>
      <c r="K156" s="996" t="s">
        <v>74</v>
      </c>
      <c r="L156" s="978" t="s">
        <v>84</v>
      </c>
      <c r="M156" s="979">
        <v>45988</v>
      </c>
      <c r="N156" s="998">
        <v>45989</v>
      </c>
      <c r="O156" s="998"/>
      <c r="P156" s="26"/>
      <c r="Q156" s="26">
        <v>0</v>
      </c>
      <c r="R156" s="26">
        <v>0</v>
      </c>
      <c r="S156" s="341">
        <v>0</v>
      </c>
      <c r="T156" s="22">
        <v>1</v>
      </c>
      <c r="U156" s="26">
        <v>604.16999999999996</v>
      </c>
      <c r="V156" s="22">
        <v>0</v>
      </c>
      <c r="W156" s="26">
        <v>302.08</v>
      </c>
      <c r="X156" s="22">
        <v>1</v>
      </c>
      <c r="Y156" s="341">
        <v>604.16999999999996</v>
      </c>
      <c r="Z156" s="341">
        <v>604.16999999999996</v>
      </c>
      <c r="AA156" s="116" t="s">
        <v>186</v>
      </c>
    </row>
    <row r="157" spans="1:27" ht="15.75" customHeight="1" x14ac:dyDescent="0.2">
      <c r="A157" s="436" t="s">
        <v>374</v>
      </c>
      <c r="B157" s="226" t="s">
        <v>88</v>
      </c>
      <c r="C157" s="976" t="s">
        <v>1186</v>
      </c>
      <c r="D157" s="977" t="s">
        <v>1187</v>
      </c>
      <c r="E157" s="996" t="s">
        <v>82</v>
      </c>
      <c r="F157" s="980" t="s">
        <v>206</v>
      </c>
      <c r="G157" s="912"/>
      <c r="H157" s="996"/>
      <c r="I157" s="996" t="s">
        <v>74</v>
      </c>
      <c r="J157" s="997" t="s">
        <v>83</v>
      </c>
      <c r="K157" s="996" t="s">
        <v>74</v>
      </c>
      <c r="L157" s="978" t="s">
        <v>332</v>
      </c>
      <c r="M157" s="979">
        <v>45987</v>
      </c>
      <c r="N157" s="998">
        <v>45989</v>
      </c>
      <c r="O157" s="998"/>
      <c r="P157" s="26"/>
      <c r="Q157" s="26">
        <v>0</v>
      </c>
      <c r="R157" s="26">
        <v>0</v>
      </c>
      <c r="S157" s="341">
        <v>0</v>
      </c>
      <c r="T157" s="22">
        <v>2</v>
      </c>
      <c r="U157" s="26">
        <v>604.16999999999996</v>
      </c>
      <c r="V157" s="22">
        <v>0</v>
      </c>
      <c r="W157" s="26">
        <v>302.08</v>
      </c>
      <c r="X157" s="22">
        <v>2</v>
      </c>
      <c r="Y157" s="341">
        <v>1208.3399999999999</v>
      </c>
      <c r="Z157" s="341">
        <v>1208.3399999999999</v>
      </c>
      <c r="AA157" s="116" t="s">
        <v>186</v>
      </c>
    </row>
    <row r="158" spans="1:27" ht="28.5" x14ac:dyDescent="0.2">
      <c r="A158" s="436" t="s">
        <v>374</v>
      </c>
      <c r="B158" s="226" t="s">
        <v>88</v>
      </c>
      <c r="C158" s="976" t="s">
        <v>1484</v>
      </c>
      <c r="D158" s="977" t="s">
        <v>203</v>
      </c>
      <c r="E158" s="996" t="s">
        <v>82</v>
      </c>
      <c r="F158" s="977" t="s">
        <v>1485</v>
      </c>
      <c r="G158" s="912"/>
      <c r="H158" s="996"/>
      <c r="I158" s="996" t="s">
        <v>74</v>
      </c>
      <c r="J158" s="997" t="s">
        <v>1486</v>
      </c>
      <c r="K158" s="996" t="s">
        <v>74</v>
      </c>
      <c r="L158" s="977" t="s">
        <v>80</v>
      </c>
      <c r="M158" s="979" t="s">
        <v>1487</v>
      </c>
      <c r="N158" s="979" t="s">
        <v>1488</v>
      </c>
      <c r="O158" s="998"/>
      <c r="P158" s="26"/>
      <c r="Q158" s="26">
        <v>0</v>
      </c>
      <c r="R158" s="26">
        <v>0</v>
      </c>
      <c r="S158" s="341">
        <v>0</v>
      </c>
      <c r="T158" s="22">
        <v>3</v>
      </c>
      <c r="U158" s="26">
        <v>604.16999999999996</v>
      </c>
      <c r="V158" s="22">
        <v>0</v>
      </c>
      <c r="W158" s="26">
        <v>302.08</v>
      </c>
      <c r="X158" s="22">
        <v>3</v>
      </c>
      <c r="Y158" s="341">
        <v>1812.51</v>
      </c>
      <c r="Z158" s="341">
        <v>1812.51</v>
      </c>
      <c r="AA158" s="120" t="s">
        <v>186</v>
      </c>
    </row>
    <row r="159" spans="1:27" ht="15.75" customHeight="1" x14ac:dyDescent="0.2">
      <c r="A159" s="885"/>
      <c r="B159" s="886"/>
      <c r="C159" s="887"/>
      <c r="D159" s="370"/>
      <c r="E159" s="370"/>
      <c r="F159" s="370"/>
      <c r="G159" s="888"/>
      <c r="H159" s="239"/>
      <c r="I159" s="239"/>
      <c r="J159" s="880"/>
      <c r="K159" s="239"/>
      <c r="L159" s="889"/>
      <c r="M159" s="890"/>
      <c r="N159" s="890"/>
      <c r="O159" s="890"/>
      <c r="P159" s="891"/>
      <c r="Q159" s="891"/>
      <c r="R159" s="891"/>
      <c r="S159" s="892"/>
      <c r="T159" s="239"/>
      <c r="U159" s="891"/>
      <c r="V159" s="239"/>
      <c r="W159" s="893"/>
      <c r="X159" s="239"/>
      <c r="Y159" s="7"/>
      <c r="Z159" s="7"/>
      <c r="AA159" s="7"/>
    </row>
    <row r="160" spans="1:27" ht="15.75" customHeight="1" x14ac:dyDescent="0.25">
      <c r="A160" s="1024" t="s">
        <v>16</v>
      </c>
      <c r="B160" s="1024"/>
      <c r="C160" s="1024"/>
      <c r="D160" s="1024"/>
      <c r="E160" s="1024"/>
      <c r="F160" s="1024"/>
      <c r="G160" s="1024"/>
      <c r="H160" s="1024"/>
      <c r="I160" s="1024"/>
      <c r="J160" s="1024"/>
      <c r="K160" s="1024"/>
      <c r="L160" s="1024"/>
      <c r="M160" s="890"/>
      <c r="N160" s="890"/>
      <c r="O160" s="890"/>
      <c r="P160" s="891"/>
      <c r="Q160" s="891"/>
      <c r="R160" s="891"/>
      <c r="S160" s="892"/>
      <c r="T160" s="239"/>
      <c r="U160" s="891"/>
      <c r="V160" s="239"/>
      <c r="W160" s="893"/>
      <c r="X160" s="239"/>
      <c r="Y160" s="7"/>
      <c r="Z160" s="7"/>
      <c r="AA160" s="7"/>
    </row>
    <row r="161" spans="1:27" ht="15.75" customHeight="1" x14ac:dyDescent="0.2">
      <c r="A161" s="1021" t="s">
        <v>17</v>
      </c>
      <c r="B161" s="1022"/>
      <c r="C161" s="1022"/>
      <c r="D161" s="1022"/>
      <c r="E161" s="1022"/>
      <c r="F161" s="1022"/>
      <c r="G161" s="1022"/>
      <c r="H161" s="1022"/>
      <c r="I161" s="1022"/>
      <c r="J161" s="1022"/>
      <c r="K161" s="1022"/>
      <c r="L161" s="1023"/>
      <c r="M161" s="890"/>
      <c r="N161" s="890"/>
      <c r="O161" s="890"/>
      <c r="P161" s="891"/>
      <c r="Q161" s="891"/>
      <c r="R161" s="891"/>
      <c r="S161" s="892"/>
      <c r="T161" s="239"/>
      <c r="U161" s="891"/>
      <c r="V161" s="239"/>
      <c r="W161" s="893"/>
      <c r="X161" s="239"/>
      <c r="Y161" s="7"/>
      <c r="Z161" s="7"/>
      <c r="AA161" s="7"/>
    </row>
    <row r="162" spans="1:27" ht="15.75" customHeight="1" x14ac:dyDescent="0.2">
      <c r="A162" s="1018" t="s">
        <v>18</v>
      </c>
      <c r="B162" s="1019"/>
      <c r="C162" s="1019"/>
      <c r="D162" s="1019"/>
      <c r="E162" s="1019"/>
      <c r="F162" s="1019"/>
      <c r="G162" s="1019"/>
      <c r="H162" s="1019"/>
      <c r="I162" s="1019"/>
      <c r="J162" s="1019"/>
      <c r="K162" s="1019"/>
      <c r="L162" s="1020"/>
      <c r="M162" s="890"/>
      <c r="N162" s="890"/>
      <c r="O162" s="890"/>
      <c r="P162" s="891"/>
      <c r="Q162" s="891"/>
      <c r="R162" s="891"/>
      <c r="S162" s="892"/>
      <c r="T162" s="239"/>
      <c r="U162" s="891"/>
      <c r="V162" s="239"/>
      <c r="W162" s="893"/>
      <c r="X162" s="239"/>
      <c r="Y162" s="7"/>
      <c r="Z162" s="7"/>
      <c r="AA162" s="7"/>
    </row>
    <row r="163" spans="1:27" ht="15.75" customHeight="1" x14ac:dyDescent="0.2">
      <c r="A163" s="1018" t="s">
        <v>19</v>
      </c>
      <c r="B163" s="1019"/>
      <c r="C163" s="1019"/>
      <c r="D163" s="1019"/>
      <c r="E163" s="1019"/>
      <c r="F163" s="1019"/>
      <c r="G163" s="1019"/>
      <c r="H163" s="1019"/>
      <c r="I163" s="1019"/>
      <c r="J163" s="1019"/>
      <c r="K163" s="1019"/>
      <c r="L163" s="1020"/>
      <c r="M163" s="890"/>
      <c r="N163" s="890"/>
      <c r="O163" s="890"/>
      <c r="P163" s="891"/>
      <c r="Q163" s="891"/>
      <c r="R163" s="891"/>
      <c r="S163" s="892"/>
      <c r="T163" s="239"/>
      <c r="U163" s="891"/>
      <c r="V163" s="239"/>
      <c r="W163" s="893"/>
      <c r="X163" s="239"/>
      <c r="Y163" s="7"/>
      <c r="Z163" s="7"/>
      <c r="AA163" s="7"/>
    </row>
    <row r="164" spans="1:27" ht="15.75" customHeight="1" x14ac:dyDescent="0.2">
      <c r="A164" s="1018" t="s">
        <v>20</v>
      </c>
      <c r="B164" s="1019"/>
      <c r="C164" s="1019"/>
      <c r="D164" s="1019"/>
      <c r="E164" s="1019"/>
      <c r="F164" s="1019"/>
      <c r="G164" s="1019"/>
      <c r="H164" s="1019"/>
      <c r="I164" s="1019"/>
      <c r="J164" s="1019"/>
      <c r="K164" s="1019"/>
      <c r="L164" s="1020"/>
      <c r="M164" s="890"/>
      <c r="N164" s="890"/>
      <c r="O164" s="890"/>
      <c r="P164" s="891"/>
      <c r="Q164" s="891"/>
      <c r="R164" s="891"/>
      <c r="S164" s="892"/>
      <c r="T164" s="239"/>
      <c r="U164" s="891"/>
      <c r="V164" s="239"/>
      <c r="W164" s="893"/>
      <c r="X164" s="239"/>
      <c r="Y164" s="7"/>
      <c r="Z164" s="7"/>
      <c r="AA164" s="7"/>
    </row>
    <row r="165" spans="1:27" ht="15.75" customHeight="1" x14ac:dyDescent="0.2">
      <c r="A165" s="1018" t="s">
        <v>21</v>
      </c>
      <c r="B165" s="1019"/>
      <c r="C165" s="1019"/>
      <c r="D165" s="1019"/>
      <c r="E165" s="1019"/>
      <c r="F165" s="1019"/>
      <c r="G165" s="1019"/>
      <c r="H165" s="1019"/>
      <c r="I165" s="1019"/>
      <c r="J165" s="1019"/>
      <c r="K165" s="1019"/>
      <c r="L165" s="1020"/>
      <c r="M165" s="890"/>
      <c r="N165" s="890"/>
      <c r="O165" s="890"/>
      <c r="P165" s="891"/>
      <c r="Q165" s="891"/>
      <c r="R165" s="891"/>
      <c r="S165" s="892"/>
      <c r="T165" s="239"/>
      <c r="U165" s="891"/>
      <c r="V165" s="239"/>
      <c r="W165" s="893"/>
      <c r="X165" s="239"/>
      <c r="Y165" s="7"/>
      <c r="Z165" s="7"/>
      <c r="AA165" s="7"/>
    </row>
    <row r="166" spans="1:27" ht="15.75" customHeight="1" x14ac:dyDescent="0.2">
      <c r="A166" s="1018" t="s">
        <v>22</v>
      </c>
      <c r="B166" s="1019"/>
      <c r="C166" s="1019"/>
      <c r="D166" s="1019"/>
      <c r="E166" s="1019"/>
      <c r="F166" s="1019"/>
      <c r="G166" s="1019"/>
      <c r="H166" s="1019"/>
      <c r="I166" s="1019"/>
      <c r="J166" s="1019"/>
      <c r="K166" s="1019"/>
      <c r="L166" s="1020"/>
      <c r="M166" s="890"/>
      <c r="N166" s="890"/>
      <c r="O166" s="890"/>
      <c r="P166" s="891"/>
      <c r="Q166" s="891"/>
      <c r="R166" s="891"/>
      <c r="S166" s="892"/>
      <c r="T166" s="239"/>
      <c r="U166" s="891"/>
      <c r="V166" s="239"/>
      <c r="W166" s="893"/>
      <c r="X166" s="239"/>
      <c r="Y166" s="7"/>
      <c r="Z166" s="7"/>
      <c r="AA166" s="7"/>
    </row>
    <row r="167" spans="1:27" ht="15.75" customHeight="1" x14ac:dyDescent="0.2">
      <c r="A167" s="1018" t="s">
        <v>23</v>
      </c>
      <c r="B167" s="1019"/>
      <c r="C167" s="1019"/>
      <c r="D167" s="1019"/>
      <c r="E167" s="1019"/>
      <c r="F167" s="1019"/>
      <c r="G167" s="1019"/>
      <c r="H167" s="1019"/>
      <c r="I167" s="1019"/>
      <c r="J167" s="1019"/>
      <c r="K167" s="1019"/>
      <c r="L167" s="1020"/>
      <c r="M167" s="890"/>
      <c r="N167" s="890"/>
      <c r="O167" s="890"/>
      <c r="P167" s="891"/>
      <c r="Q167" s="891"/>
      <c r="R167" s="891"/>
      <c r="S167" s="892"/>
      <c r="T167" s="239"/>
      <c r="U167" s="891"/>
      <c r="V167" s="239"/>
      <c r="W167" s="893"/>
      <c r="X167" s="239"/>
      <c r="Y167" s="7"/>
      <c r="Z167" s="7"/>
      <c r="AA167" s="7"/>
    </row>
    <row r="168" spans="1:27" ht="15.75" customHeight="1" x14ac:dyDescent="0.2">
      <c r="A168" s="1018" t="s">
        <v>49</v>
      </c>
      <c r="B168" s="1019"/>
      <c r="C168" s="1019"/>
      <c r="D168" s="1019"/>
      <c r="E168" s="1019"/>
      <c r="F168" s="1019"/>
      <c r="G168" s="1019"/>
      <c r="H168" s="1019"/>
      <c r="I168" s="1019"/>
      <c r="J168" s="1019"/>
      <c r="K168" s="1019"/>
      <c r="L168" s="1020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5.75" customHeight="1" x14ac:dyDescent="0.2">
      <c r="A169" s="1018" t="s">
        <v>50</v>
      </c>
      <c r="B169" s="1019"/>
      <c r="C169" s="1019"/>
      <c r="D169" s="1019"/>
      <c r="E169" s="1019"/>
      <c r="F169" s="1019"/>
      <c r="G169" s="1019"/>
      <c r="H169" s="1019"/>
      <c r="I169" s="1019"/>
      <c r="J169" s="1019"/>
      <c r="K169" s="1019"/>
      <c r="L169" s="1020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5.75" customHeight="1" x14ac:dyDescent="0.2">
      <c r="A170" s="1018" t="s">
        <v>51</v>
      </c>
      <c r="B170" s="1019"/>
      <c r="C170" s="1019"/>
      <c r="D170" s="1019"/>
      <c r="E170" s="1019"/>
      <c r="F170" s="1019"/>
      <c r="G170" s="1019"/>
      <c r="H170" s="1019"/>
      <c r="I170" s="1019"/>
      <c r="J170" s="1019"/>
      <c r="K170" s="1019"/>
      <c r="L170" s="1020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5.75" customHeight="1" x14ac:dyDescent="0.2">
      <c r="A171" s="1018" t="s">
        <v>52</v>
      </c>
      <c r="B171" s="1019"/>
      <c r="C171" s="1019"/>
      <c r="D171" s="1019"/>
      <c r="E171" s="1019"/>
      <c r="F171" s="1019"/>
      <c r="G171" s="1019"/>
      <c r="H171" s="1019"/>
      <c r="I171" s="1019"/>
      <c r="J171" s="1019"/>
      <c r="K171" s="1019"/>
      <c r="L171" s="1020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5.75" customHeight="1" x14ac:dyDescent="0.2">
      <c r="A172" s="1018" t="s">
        <v>53</v>
      </c>
      <c r="B172" s="1019"/>
      <c r="C172" s="1019"/>
      <c r="D172" s="1019"/>
      <c r="E172" s="1019"/>
      <c r="F172" s="1019"/>
      <c r="G172" s="1019"/>
      <c r="H172" s="1019"/>
      <c r="I172" s="1019"/>
      <c r="J172" s="1019"/>
      <c r="K172" s="1019"/>
      <c r="L172" s="1020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5.75" customHeight="1" x14ac:dyDescent="0.2">
      <c r="A173" s="1018" t="s">
        <v>54</v>
      </c>
      <c r="B173" s="1019"/>
      <c r="C173" s="1019"/>
      <c r="D173" s="1019"/>
      <c r="E173" s="1019"/>
      <c r="F173" s="1019"/>
      <c r="G173" s="1019"/>
      <c r="H173" s="1019"/>
      <c r="I173" s="1019"/>
      <c r="J173" s="1019"/>
      <c r="K173" s="1019"/>
      <c r="L173" s="1020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5.75" customHeight="1" x14ac:dyDescent="0.2">
      <c r="A174" s="1018" t="s">
        <v>55</v>
      </c>
      <c r="B174" s="1019"/>
      <c r="C174" s="1019"/>
      <c r="D174" s="1019"/>
      <c r="E174" s="1019"/>
      <c r="F174" s="1019"/>
      <c r="G174" s="1019"/>
      <c r="H174" s="1019"/>
      <c r="I174" s="1019"/>
      <c r="J174" s="1019"/>
      <c r="K174" s="1019"/>
      <c r="L174" s="1020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5.75" customHeight="1" x14ac:dyDescent="0.2">
      <c r="A175" s="1018" t="s">
        <v>56</v>
      </c>
      <c r="B175" s="1019"/>
      <c r="C175" s="1019"/>
      <c r="D175" s="1019"/>
      <c r="E175" s="1019"/>
      <c r="F175" s="1019"/>
      <c r="G175" s="1019"/>
      <c r="H175" s="1019"/>
      <c r="I175" s="1019"/>
      <c r="J175" s="1019"/>
      <c r="K175" s="1019"/>
      <c r="L175" s="1020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5.75" customHeight="1" x14ac:dyDescent="0.2">
      <c r="A176" s="1018" t="s">
        <v>57</v>
      </c>
      <c r="B176" s="1019"/>
      <c r="C176" s="1019"/>
      <c r="D176" s="1019"/>
      <c r="E176" s="1019"/>
      <c r="F176" s="1019"/>
      <c r="G176" s="1019"/>
      <c r="H176" s="1019"/>
      <c r="I176" s="1019"/>
      <c r="J176" s="1019"/>
      <c r="K176" s="1019"/>
      <c r="L176" s="1020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5.75" customHeight="1" x14ac:dyDescent="0.2">
      <c r="A177" s="1018" t="s">
        <v>58</v>
      </c>
      <c r="B177" s="1019"/>
      <c r="C177" s="1019"/>
      <c r="D177" s="1019"/>
      <c r="E177" s="1019"/>
      <c r="F177" s="1019"/>
      <c r="G177" s="1019"/>
      <c r="H177" s="1019"/>
      <c r="I177" s="1019"/>
      <c r="J177" s="1019"/>
      <c r="K177" s="1019"/>
      <c r="L177" s="1020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5.75" customHeight="1" x14ac:dyDescent="0.2">
      <c r="A178" s="1018" t="s">
        <v>59</v>
      </c>
      <c r="B178" s="1019"/>
      <c r="C178" s="1019"/>
      <c r="D178" s="1019"/>
      <c r="E178" s="1019"/>
      <c r="F178" s="1019"/>
      <c r="G178" s="1019"/>
      <c r="H178" s="1019"/>
      <c r="I178" s="1019"/>
      <c r="J178" s="1019"/>
      <c r="K178" s="1019"/>
      <c r="L178" s="1020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5.75" customHeight="1" x14ac:dyDescent="0.2">
      <c r="A179" s="1018" t="s">
        <v>60</v>
      </c>
      <c r="B179" s="1019"/>
      <c r="C179" s="1019"/>
      <c r="D179" s="1019"/>
      <c r="E179" s="1019"/>
      <c r="F179" s="1019"/>
      <c r="G179" s="1019"/>
      <c r="H179" s="1019"/>
      <c r="I179" s="1019"/>
      <c r="J179" s="1019"/>
      <c r="K179" s="1019"/>
      <c r="L179" s="1020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5.75" customHeight="1" x14ac:dyDescent="0.2">
      <c r="A180" s="1018" t="s">
        <v>61</v>
      </c>
      <c r="B180" s="1019"/>
      <c r="C180" s="1019"/>
      <c r="D180" s="1019"/>
      <c r="E180" s="1019"/>
      <c r="F180" s="1019"/>
      <c r="G180" s="1019"/>
      <c r="H180" s="1019"/>
      <c r="I180" s="1019"/>
      <c r="J180" s="1019"/>
      <c r="K180" s="1019"/>
      <c r="L180" s="1020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5.75" customHeight="1" x14ac:dyDescent="0.2">
      <c r="A181" s="1018" t="s">
        <v>62</v>
      </c>
      <c r="B181" s="1019"/>
      <c r="C181" s="1019"/>
      <c r="D181" s="1019"/>
      <c r="E181" s="1019"/>
      <c r="F181" s="1019"/>
      <c r="G181" s="1019"/>
      <c r="H181" s="1019"/>
      <c r="I181" s="1019"/>
      <c r="J181" s="1019"/>
      <c r="K181" s="1019"/>
      <c r="L181" s="1020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5.75" customHeight="1" x14ac:dyDescent="0.2">
      <c r="A182" s="1018" t="s">
        <v>63</v>
      </c>
      <c r="B182" s="1019"/>
      <c r="C182" s="1019"/>
      <c r="D182" s="1019"/>
      <c r="E182" s="1019"/>
      <c r="F182" s="1019"/>
      <c r="G182" s="1019"/>
      <c r="H182" s="1019"/>
      <c r="I182" s="1019"/>
      <c r="J182" s="1019"/>
      <c r="K182" s="1019"/>
      <c r="L182" s="1020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5.75" customHeight="1" x14ac:dyDescent="0.2">
      <c r="A183" s="1018" t="s">
        <v>64</v>
      </c>
      <c r="B183" s="1019"/>
      <c r="C183" s="1019"/>
      <c r="D183" s="1019"/>
      <c r="E183" s="1019"/>
      <c r="F183" s="1019"/>
      <c r="G183" s="1019"/>
      <c r="H183" s="1019"/>
      <c r="I183" s="1019"/>
      <c r="J183" s="1019"/>
      <c r="K183" s="1019"/>
      <c r="L183" s="1020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5.75" customHeight="1" x14ac:dyDescent="0.2">
      <c r="A184" s="1018" t="s">
        <v>65</v>
      </c>
      <c r="B184" s="1019"/>
      <c r="C184" s="1019"/>
      <c r="D184" s="1019"/>
      <c r="E184" s="1019"/>
      <c r="F184" s="1019"/>
      <c r="G184" s="1019"/>
      <c r="H184" s="1019"/>
      <c r="I184" s="1019"/>
      <c r="J184" s="1019"/>
      <c r="K184" s="1019"/>
      <c r="L184" s="1020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5.75" customHeight="1" x14ac:dyDescent="0.2">
      <c r="A185" s="1018" t="s">
        <v>66</v>
      </c>
      <c r="B185" s="1019"/>
      <c r="C185" s="1019"/>
      <c r="D185" s="1019"/>
      <c r="E185" s="1019"/>
      <c r="F185" s="1019"/>
      <c r="G185" s="1019"/>
      <c r="H185" s="1019"/>
      <c r="I185" s="1019"/>
      <c r="J185" s="1019"/>
      <c r="K185" s="1019"/>
      <c r="L185" s="1020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5.75" customHeight="1" x14ac:dyDescent="0.2">
      <c r="A186" s="1018" t="s">
        <v>67</v>
      </c>
      <c r="B186" s="1019"/>
      <c r="C186" s="1019"/>
      <c r="D186" s="1019"/>
      <c r="E186" s="1019"/>
      <c r="F186" s="1019"/>
      <c r="G186" s="1019"/>
      <c r="H186" s="1019"/>
      <c r="I186" s="1019"/>
      <c r="J186" s="1019"/>
      <c r="K186" s="1019"/>
      <c r="L186" s="1020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5.75" customHeight="1" x14ac:dyDescent="0.2">
      <c r="A187" s="1018" t="s">
        <v>68</v>
      </c>
      <c r="B187" s="1019"/>
      <c r="C187" s="1019"/>
      <c r="D187" s="1019"/>
      <c r="E187" s="1019"/>
      <c r="F187" s="1019"/>
      <c r="G187" s="1019"/>
      <c r="H187" s="1019"/>
      <c r="I187" s="1019"/>
      <c r="J187" s="1019"/>
      <c r="K187" s="1019"/>
      <c r="L187" s="1020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5.75" customHeight="1" x14ac:dyDescent="0.2">
      <c r="A188" s="1018" t="s">
        <v>69</v>
      </c>
      <c r="B188" s="1019"/>
      <c r="C188" s="1019"/>
      <c r="D188" s="1019"/>
      <c r="E188" s="1019"/>
      <c r="F188" s="1019"/>
      <c r="G188" s="1019"/>
      <c r="H188" s="1019"/>
      <c r="I188" s="1019"/>
      <c r="J188" s="1019"/>
      <c r="K188" s="1019"/>
      <c r="L188" s="1020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5.75" customHeight="1" x14ac:dyDescent="0.2">
      <c r="A189" s="1018" t="s">
        <v>70</v>
      </c>
      <c r="B189" s="1019"/>
      <c r="C189" s="1019"/>
      <c r="D189" s="1019"/>
      <c r="E189" s="1019"/>
      <c r="F189" s="1019"/>
      <c r="G189" s="1019"/>
      <c r="H189" s="1019"/>
      <c r="I189" s="1019"/>
      <c r="J189" s="1019"/>
      <c r="K189" s="1019"/>
      <c r="L189" s="1020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5.75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5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5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5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5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5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5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5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5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5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5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5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5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5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5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5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5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5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5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5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5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5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5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5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5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5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5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5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5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5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5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5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5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5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5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5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5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5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5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5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5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5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5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5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5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5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5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5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5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5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5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5.7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5.7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5.7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5.75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5.75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5.75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5.75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5.75" customHeigh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5.75" customHeigh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5.75" customHeigh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5.75" customHeigh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5.75" customHeigh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5.75" customHeigh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5.75" customHeight="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5.75" customHeight="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5.75" customHeight="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5.75" customHeight="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5.75" customHeight="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5.75" customHeight="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5.75" customHeight="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5.75" customHeight="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5.75" customHeight="1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5.75" customHeight="1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5.75" customHeight="1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5.75" customHeight="1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5.75" customHeight="1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5.75" customHeight="1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5.75" customHeight="1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5.75" customHeight="1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5.75" customHeight="1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5.75" customHeight="1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5.75" customHeight="1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5.75" customHeight="1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5.75" customHeight="1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5.75" customHeight="1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5.75" customHeight="1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5.75" customHeight="1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15.75" customHeight="1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15.75" customHeight="1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15.75" customHeight="1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15.75" customHeight="1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15.75" customHeight="1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spans="1:27" ht="15.75" customHeight="1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spans="1:27" ht="15.75" customHeight="1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spans="1:27" ht="15.75" customHeight="1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spans="1:27" ht="15.75" customHeight="1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spans="1:27" ht="15.75" customHeight="1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spans="1:27" ht="15.75" customHeight="1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spans="1:27" ht="15.75" customHeight="1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spans="1:27" ht="15.75" customHeight="1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spans="1:27" ht="15.75" customHeight="1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spans="1:27" ht="15.75" customHeight="1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spans="1:27" ht="15.75" customHeight="1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27" ht="15.75" customHeight="1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5.75" customHeight="1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5.75" customHeight="1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5.75" customHeight="1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5.75" customHeight="1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5.75" customHeight="1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5.75" customHeight="1" x14ac:dyDescent="0.2"/>
    <row r="391" spans="1:14" ht="15.75" customHeight="1" x14ac:dyDescent="0.2"/>
    <row r="392" spans="1:14" ht="15.75" customHeight="1" x14ac:dyDescent="0.2"/>
    <row r="393" spans="1:14" ht="15.75" customHeight="1" x14ac:dyDescent="0.2"/>
    <row r="394" spans="1:14" ht="15.75" customHeight="1" x14ac:dyDescent="0.2"/>
    <row r="395" spans="1:14" ht="15.75" customHeight="1" x14ac:dyDescent="0.2"/>
    <row r="396" spans="1:14" ht="15.75" customHeight="1" x14ac:dyDescent="0.2"/>
    <row r="397" spans="1:14" ht="15.75" customHeight="1" x14ac:dyDescent="0.2"/>
    <row r="398" spans="1:14" ht="15.75" customHeight="1" x14ac:dyDescent="0.2"/>
    <row r="399" spans="1:14" ht="15.75" customHeight="1" x14ac:dyDescent="0.2"/>
    <row r="400" spans="1:14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</sheetData>
  <mergeCells count="63">
    <mergeCell ref="A1:A3"/>
    <mergeCell ref="B1:AA1"/>
    <mergeCell ref="B2:AA2"/>
    <mergeCell ref="B3:AA3"/>
    <mergeCell ref="C4:AA4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5:B5"/>
    <mergeCell ref="C5:E5"/>
    <mergeCell ref="F5:L5"/>
    <mergeCell ref="M5:S5"/>
    <mergeCell ref="T5:Y5"/>
    <mergeCell ref="A176:L176"/>
    <mergeCell ref="A168:L168"/>
    <mergeCell ref="A169:L169"/>
    <mergeCell ref="A170:L170"/>
    <mergeCell ref="Y6:Y7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A171:L171"/>
    <mergeCell ref="A172:L172"/>
    <mergeCell ref="A173:L173"/>
    <mergeCell ref="A174:L174"/>
    <mergeCell ref="A175:L175"/>
    <mergeCell ref="A178:L178"/>
    <mergeCell ref="A179:L179"/>
    <mergeCell ref="A180:L180"/>
    <mergeCell ref="A181:L181"/>
    <mergeCell ref="A182:L182"/>
    <mergeCell ref="A189:L189"/>
    <mergeCell ref="A160:L160"/>
    <mergeCell ref="A161:L161"/>
    <mergeCell ref="A162:L162"/>
    <mergeCell ref="A163:L163"/>
    <mergeCell ref="A164:L164"/>
    <mergeCell ref="A165:L165"/>
    <mergeCell ref="A166:L166"/>
    <mergeCell ref="A167:L167"/>
    <mergeCell ref="A183:L183"/>
    <mergeCell ref="A184:L184"/>
    <mergeCell ref="A185:L185"/>
    <mergeCell ref="A186:L186"/>
    <mergeCell ref="A187:L187"/>
    <mergeCell ref="A188:L188"/>
    <mergeCell ref="A177:L177"/>
  </mergeCells>
  <conditionalFormatting sqref="AD1:AD3">
    <cfRule type="notContainsBlanks" dxfId="1" priority="1">
      <formula>LEN(TRIM(AD1))&gt;0</formula>
    </cfRule>
  </conditionalFormatting>
  <dataValidations count="13">
    <dataValidation type="list" allowBlank="1" sqref="H90 H80 H88 H65:H66 H76 H71:H72 H56:H62 H27:H54 H129:H143 H159" xr:uid="{8CD38309-1D8F-42C4-9162-BF13DE63AC5D}">
      <formula1>"SERVIÇO,CURSO,EVENTO,REUNIÃO,OUTROS"</formula1>
    </dataValidation>
    <dataValidation type="list" allowBlank="1" sqref="P90 P56 P80 P76 P65:P66 P71:P72 P58:P62 P27:P54 P138 P130" xr:uid="{87B9E911-38E6-42B9-9EB0-E83E784CA9CB}">
      <formula1>#REF!</formula1>
    </dataValidation>
    <dataValidation type="list" allowBlank="1" sqref="P142" xr:uid="{C07CB88F-70A8-47C9-8087-0129BC4ED504}">
      <formula1>$AD$8:$AD$10</formula1>
    </dataValidation>
    <dataValidation type="list" allowBlank="1" sqref="P133 P140:P141" xr:uid="{39166004-8AFA-4520-88F5-5C9E6D96C655}">
      <formula1>$AD$8:$AD$11</formula1>
    </dataValidation>
    <dataValidation type="list" allowBlank="1" sqref="P139" xr:uid="{D9F8F17A-0757-47A3-88CE-74FA4E3B2E4C}">
      <formula1>$AD$11:$AD$13</formula1>
    </dataValidation>
    <dataValidation type="list" allowBlank="1" sqref="P135" xr:uid="{D983B52A-ED18-4F4B-8AD2-6DC30A942B1F}">
      <formula1>$AD$11:$AD$11</formula1>
    </dataValidation>
    <dataValidation type="list" allowBlank="1" sqref="P129" xr:uid="{0B105F09-273D-441B-B0D4-D3D643CA8075}">
      <formula1>$AD$8:$AD$8</formula1>
    </dataValidation>
    <dataValidation type="list" allowBlank="1" sqref="P136:P137 P132 P134" xr:uid="{81F8CC08-775F-4CF7-BE7C-5D2D8F9C301E}">
      <formula1>$AD$8:$AD$9</formula1>
    </dataValidation>
    <dataValidation type="list" allowBlank="1" sqref="P131" xr:uid="{1CBB772B-AA53-4280-B200-54FF3F444657}">
      <formula1>$AD$10:$AD$10</formula1>
    </dataValidation>
    <dataValidation type="list" allowBlank="1" sqref="P143 P159:P167" xr:uid="{DCAC3B73-72A1-40A4-9239-FE5453C21EA3}">
      <formula1>$AD$11:$AD$17</formula1>
    </dataValidation>
    <dataValidation type="list" allowBlank="1" sqref="P152:P158" xr:uid="{BA60C1F1-2B8F-45FC-931D-8DA24DD6716A}">
      <formula1>#REF!</formula1>
      <formula2>0</formula2>
    </dataValidation>
    <dataValidation type="list" allowBlank="1" sqref="H144:H158" xr:uid="{878FEC80-36B0-4E00-AA72-0ABCDA1A8B55}">
      <formula1>"SERVIÇO,CURSO,EVENTO,REUNIÃO,OUTROS"</formula1>
      <formula2>0</formula2>
    </dataValidation>
    <dataValidation type="list" allowBlank="1" sqref="P144:P151" xr:uid="{1DA0FFBD-2E25-4A77-BE44-4CC5A961DDB1}">
      <formula1>$AD$8:$AD$17</formula1>
      <formula2>0</formula2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6DCA1-0CBA-48D8-917C-28BDDE61BABC}">
  <dimension ref="A1:AE470"/>
  <sheetViews>
    <sheetView tabSelected="1" zoomScaleNormal="100" workbookViewId="0">
      <pane xSplit="3" ySplit="7" topLeftCell="D84" activePane="bottomRight" state="frozen"/>
      <selection activeCell="B21" sqref="B21"/>
      <selection pane="topRight" activeCell="B21" sqref="B21"/>
      <selection pane="bottomLeft" activeCell="B21" sqref="B21"/>
      <selection pane="bottomRight" activeCell="C90" sqref="C90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7.375" bestFit="1" customWidth="1"/>
    <col min="4" max="4" width="14" customWidth="1"/>
    <col min="5" max="5" width="35" bestFit="1" customWidth="1"/>
    <col min="6" max="6" width="67.875" bestFit="1" customWidth="1"/>
    <col min="7" max="7" width="18.375" customWidth="1"/>
    <col min="8" max="8" width="13.125" customWidth="1"/>
    <col min="9" max="9" width="7.125" bestFit="1" customWidth="1"/>
    <col min="10" max="10" width="12.5" bestFit="1" customWidth="1"/>
    <col min="11" max="11" width="7.125" bestFit="1" customWidth="1"/>
    <col min="12" max="12" width="37.625" customWidth="1"/>
    <col min="13" max="13" width="13.125" customWidth="1"/>
    <col min="14" max="14" width="15.625" customWidth="1"/>
    <col min="15" max="15" width="32.375" bestFit="1" customWidth="1"/>
    <col min="16" max="16" width="22.375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69" bestFit="1" customWidth="1"/>
    <col min="28" max="29" width="13.125" customWidth="1"/>
  </cols>
  <sheetData>
    <row r="1" spans="1:31" ht="21" x14ac:dyDescent="0.35">
      <c r="A1" s="1012"/>
      <c r="B1" s="1014" t="s">
        <v>0</v>
      </c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  <c r="N1" s="1004"/>
      <c r="O1" s="1004"/>
      <c r="P1" s="1004"/>
      <c r="Q1" s="1004"/>
      <c r="R1" s="1004"/>
      <c r="S1" s="1004"/>
      <c r="T1" s="1004"/>
      <c r="U1" s="1004"/>
      <c r="V1" s="1004"/>
      <c r="W1" s="1004"/>
      <c r="X1" s="1004"/>
      <c r="Y1" s="1004"/>
      <c r="Z1" s="1004"/>
      <c r="AA1" s="1005"/>
      <c r="AB1" s="1"/>
      <c r="AC1" s="1"/>
      <c r="AD1" s="11" t="s">
        <v>46</v>
      </c>
    </row>
    <row r="2" spans="1:31" ht="21" x14ac:dyDescent="0.35">
      <c r="A2" s="1013"/>
      <c r="B2" s="1014" t="s">
        <v>72</v>
      </c>
      <c r="C2" s="1004"/>
      <c r="D2" s="1004"/>
      <c r="E2" s="1004"/>
      <c r="F2" s="1004"/>
      <c r="G2" s="1004"/>
      <c r="H2" s="1004"/>
      <c r="I2" s="1004"/>
      <c r="J2" s="1004"/>
      <c r="K2" s="1004"/>
      <c r="L2" s="1004"/>
      <c r="M2" s="1004"/>
      <c r="N2" s="1004"/>
      <c r="O2" s="1004"/>
      <c r="P2" s="1004"/>
      <c r="Q2" s="1004"/>
      <c r="R2" s="1004"/>
      <c r="S2" s="1004"/>
      <c r="T2" s="1004"/>
      <c r="U2" s="1004"/>
      <c r="V2" s="1004"/>
      <c r="W2" s="1004"/>
      <c r="X2" s="1004"/>
      <c r="Y2" s="1004"/>
      <c r="Z2" s="1004"/>
      <c r="AA2" s="1005"/>
      <c r="AB2" s="1"/>
      <c r="AC2" s="1"/>
      <c r="AD2" s="11" t="s">
        <v>47</v>
      </c>
    </row>
    <row r="3" spans="1:31" ht="21" x14ac:dyDescent="0.35">
      <c r="A3" s="1013"/>
      <c r="B3" s="1014" t="s">
        <v>71</v>
      </c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  <c r="P3" s="1004"/>
      <c r="Q3" s="1004"/>
      <c r="R3" s="1004"/>
      <c r="S3" s="1004"/>
      <c r="T3" s="1004"/>
      <c r="U3" s="1004"/>
      <c r="V3" s="1004"/>
      <c r="W3" s="1004"/>
      <c r="X3" s="1004"/>
      <c r="Y3" s="1004"/>
      <c r="Z3" s="1004"/>
      <c r="AA3" s="1005"/>
      <c r="AB3" s="2"/>
      <c r="AC3" s="2"/>
      <c r="AD3" s="11" t="s">
        <v>48</v>
      </c>
    </row>
    <row r="4" spans="1:31" ht="15" customHeight="1" x14ac:dyDescent="0.25">
      <c r="A4" s="12" t="s">
        <v>1490</v>
      </c>
      <c r="B4" s="3"/>
      <c r="C4" s="1015" t="s">
        <v>1</v>
      </c>
      <c r="D4" s="1016"/>
      <c r="E4" s="1016"/>
      <c r="F4" s="1016"/>
      <c r="G4" s="1016"/>
      <c r="H4" s="1016"/>
      <c r="I4" s="1016"/>
      <c r="J4" s="1016"/>
      <c r="K4" s="1016"/>
      <c r="L4" s="1016"/>
      <c r="M4" s="1016"/>
      <c r="N4" s="1016"/>
      <c r="O4" s="1016"/>
      <c r="P4" s="1016"/>
      <c r="Q4" s="1016"/>
      <c r="R4" s="1016"/>
      <c r="S4" s="1016"/>
      <c r="T4" s="1016"/>
      <c r="U4" s="1016"/>
      <c r="V4" s="1016"/>
      <c r="W4" s="1016"/>
      <c r="X4" s="1016"/>
      <c r="Y4" s="1016"/>
      <c r="Z4" s="1016"/>
      <c r="AA4" s="1017"/>
      <c r="AB4" s="2"/>
      <c r="AC4" s="2"/>
    </row>
    <row r="5" spans="1:31" ht="15.75" customHeight="1" x14ac:dyDescent="0.2">
      <c r="A5" s="1002" t="s">
        <v>2</v>
      </c>
      <c r="B5" s="1001"/>
      <c r="C5" s="1002" t="s">
        <v>3</v>
      </c>
      <c r="D5" s="1000"/>
      <c r="E5" s="1001"/>
      <c r="F5" s="1002" t="s">
        <v>4</v>
      </c>
      <c r="G5" s="1000"/>
      <c r="H5" s="1000"/>
      <c r="I5" s="1000"/>
      <c r="J5" s="1000"/>
      <c r="K5" s="1000"/>
      <c r="L5" s="1000"/>
      <c r="M5" s="1002" t="s">
        <v>5</v>
      </c>
      <c r="N5" s="1000"/>
      <c r="O5" s="1000"/>
      <c r="P5" s="1000"/>
      <c r="Q5" s="1000"/>
      <c r="R5" s="1000"/>
      <c r="S5" s="1001"/>
      <c r="T5" s="1002" t="s">
        <v>6</v>
      </c>
      <c r="U5" s="1000"/>
      <c r="V5" s="1000"/>
      <c r="W5" s="1000"/>
      <c r="X5" s="1000"/>
      <c r="Y5" s="1001"/>
      <c r="Z5" s="1007" t="s">
        <v>24</v>
      </c>
      <c r="AA5" s="1007" t="s">
        <v>25</v>
      </c>
      <c r="AB5" s="4"/>
      <c r="AC5" s="4"/>
      <c r="AD5" s="4"/>
    </row>
    <row r="6" spans="1:31" ht="15.75" customHeight="1" x14ac:dyDescent="0.2">
      <c r="A6" s="1007" t="s">
        <v>7</v>
      </c>
      <c r="B6" s="1007" t="s">
        <v>8</v>
      </c>
      <c r="C6" s="1007" t="s">
        <v>9</v>
      </c>
      <c r="D6" s="1007" t="s">
        <v>10</v>
      </c>
      <c r="E6" s="1007" t="s">
        <v>11</v>
      </c>
      <c r="F6" s="1007" t="s">
        <v>26</v>
      </c>
      <c r="G6" s="1007" t="s">
        <v>27</v>
      </c>
      <c r="H6" s="1007" t="s">
        <v>28</v>
      </c>
      <c r="I6" s="1002" t="s">
        <v>12</v>
      </c>
      <c r="J6" s="1001"/>
      <c r="K6" s="1009" t="s">
        <v>13</v>
      </c>
      <c r="L6" s="1001"/>
      <c r="M6" s="1007" t="s">
        <v>29</v>
      </c>
      <c r="N6" s="1007" t="s">
        <v>30</v>
      </c>
      <c r="O6" s="1007" t="s">
        <v>31</v>
      </c>
      <c r="P6" s="1007" t="s">
        <v>32</v>
      </c>
      <c r="Q6" s="1010" t="s">
        <v>33</v>
      </c>
      <c r="R6" s="1010" t="s">
        <v>34</v>
      </c>
      <c r="S6" s="1010" t="s">
        <v>35</v>
      </c>
      <c r="T6" s="1009" t="s">
        <v>14</v>
      </c>
      <c r="U6" s="1001"/>
      <c r="V6" s="1009" t="s">
        <v>15</v>
      </c>
      <c r="W6" s="1001"/>
      <c r="X6" s="1007" t="s">
        <v>36</v>
      </c>
      <c r="Y6" s="1010" t="s">
        <v>37</v>
      </c>
      <c r="Z6" s="1011"/>
      <c r="AA6" s="1011"/>
      <c r="AB6" s="4"/>
      <c r="AC6" s="4"/>
      <c r="AD6" s="4"/>
      <c r="AE6" s="4"/>
    </row>
    <row r="7" spans="1:31" ht="30" x14ac:dyDescent="0.2">
      <c r="A7" s="1011"/>
      <c r="B7" s="1011"/>
      <c r="C7" s="1011"/>
      <c r="D7" s="1011"/>
      <c r="E7" s="1011"/>
      <c r="F7" s="1011"/>
      <c r="G7" s="1011"/>
      <c r="H7" s="1011"/>
      <c r="I7" s="14" t="s">
        <v>38</v>
      </c>
      <c r="J7" s="14" t="s">
        <v>39</v>
      </c>
      <c r="K7" s="14" t="s">
        <v>40</v>
      </c>
      <c r="L7" s="13" t="s">
        <v>41</v>
      </c>
      <c r="M7" s="1011"/>
      <c r="N7" s="1011"/>
      <c r="O7" s="1011"/>
      <c r="P7" s="1011"/>
      <c r="Q7" s="1011"/>
      <c r="R7" s="1011"/>
      <c r="S7" s="1011"/>
      <c r="T7" s="14" t="s">
        <v>42</v>
      </c>
      <c r="U7" s="13" t="s">
        <v>43</v>
      </c>
      <c r="V7" s="14" t="s">
        <v>44</v>
      </c>
      <c r="W7" s="13" t="s">
        <v>45</v>
      </c>
      <c r="X7" s="1011"/>
      <c r="Y7" s="1011"/>
      <c r="Z7" s="1011"/>
      <c r="AA7" s="1011"/>
      <c r="AB7" s="4"/>
      <c r="AC7" s="4"/>
      <c r="AD7" s="4"/>
      <c r="AE7" s="4"/>
    </row>
    <row r="8" spans="1:31" ht="42.75" x14ac:dyDescent="0.2">
      <c r="A8" s="1025" t="s">
        <v>75</v>
      </c>
      <c r="B8" s="1030" t="s">
        <v>443</v>
      </c>
      <c r="C8" s="1038" t="s">
        <v>1491</v>
      </c>
      <c r="D8" s="1033" t="s">
        <v>1492</v>
      </c>
      <c r="E8" s="1033" t="s">
        <v>1399</v>
      </c>
      <c r="F8" s="1039" t="s">
        <v>1493</v>
      </c>
      <c r="G8" s="1029"/>
      <c r="H8" s="1030" t="s">
        <v>403</v>
      </c>
      <c r="I8" s="1030" t="s">
        <v>74</v>
      </c>
      <c r="J8" s="1031" t="s">
        <v>73</v>
      </c>
      <c r="K8" s="1030" t="s">
        <v>448</v>
      </c>
      <c r="L8" s="1033" t="s">
        <v>449</v>
      </c>
      <c r="M8" s="1026"/>
      <c r="N8" s="1026"/>
      <c r="O8" s="1026"/>
      <c r="P8" s="1027"/>
      <c r="Q8" s="1027"/>
      <c r="R8" s="1027"/>
      <c r="S8" s="1028"/>
      <c r="T8" s="1025">
        <v>3</v>
      </c>
      <c r="U8" s="1027">
        <v>906.25</v>
      </c>
      <c r="V8" s="1025">
        <v>1</v>
      </c>
      <c r="W8" s="1027">
        <v>302.08</v>
      </c>
      <c r="X8" s="1025">
        <v>3.5</v>
      </c>
      <c r="Y8" s="1035">
        <v>3020.83</v>
      </c>
      <c r="Z8" s="1034">
        <v>3020.83</v>
      </c>
      <c r="AA8" s="1032"/>
      <c r="AB8" s="4"/>
      <c r="AC8" s="4"/>
      <c r="AD8" s="4"/>
      <c r="AE8" s="4"/>
    </row>
    <row r="9" spans="1:31" ht="42.75" x14ac:dyDescent="0.2">
      <c r="A9" s="1025" t="s">
        <v>75</v>
      </c>
      <c r="B9" s="1030" t="s">
        <v>443</v>
      </c>
      <c r="C9" s="1038" t="s">
        <v>1494</v>
      </c>
      <c r="D9" s="1033" t="s">
        <v>1495</v>
      </c>
      <c r="E9" s="1033" t="s">
        <v>1399</v>
      </c>
      <c r="F9" s="1039" t="s">
        <v>1493</v>
      </c>
      <c r="G9" s="1029"/>
      <c r="H9" s="1030" t="s">
        <v>403</v>
      </c>
      <c r="I9" s="1030" t="s">
        <v>1267</v>
      </c>
      <c r="J9" s="1031" t="s">
        <v>1268</v>
      </c>
      <c r="K9" s="1030" t="s">
        <v>448</v>
      </c>
      <c r="L9" s="1033" t="s">
        <v>449</v>
      </c>
      <c r="M9" s="1026"/>
      <c r="N9" s="1026"/>
      <c r="O9" s="1026"/>
      <c r="P9" s="1027"/>
      <c r="Q9" s="1027"/>
      <c r="R9" s="1027"/>
      <c r="S9" s="1028"/>
      <c r="T9" s="1025">
        <v>3</v>
      </c>
      <c r="U9" s="1027">
        <v>906.25</v>
      </c>
      <c r="V9" s="1025">
        <v>1</v>
      </c>
      <c r="W9" s="1027">
        <v>302.08</v>
      </c>
      <c r="X9" s="1025">
        <v>3.5</v>
      </c>
      <c r="Y9" s="1035">
        <v>3020.83</v>
      </c>
      <c r="Z9" s="1034">
        <v>3020.83</v>
      </c>
      <c r="AA9" s="1032"/>
      <c r="AB9" s="4"/>
      <c r="AC9" s="4"/>
      <c r="AD9" s="4"/>
      <c r="AE9" s="4"/>
    </row>
    <row r="10" spans="1:31" ht="14.25" x14ac:dyDescent="0.2">
      <c r="A10" s="156" t="s">
        <v>374</v>
      </c>
      <c r="B10" s="18" t="s">
        <v>751</v>
      </c>
      <c r="C10" s="379" t="s">
        <v>473</v>
      </c>
      <c r="D10" s="178" t="s">
        <v>474</v>
      </c>
      <c r="E10" s="18" t="s">
        <v>451</v>
      </c>
      <c r="F10" s="18" t="s">
        <v>452</v>
      </c>
      <c r="G10" s="28"/>
      <c r="H10" s="18"/>
      <c r="I10" s="18" t="s">
        <v>74</v>
      </c>
      <c r="J10" s="17" t="s">
        <v>73</v>
      </c>
      <c r="K10" s="18" t="s">
        <v>74</v>
      </c>
      <c r="L10" s="1040" t="s">
        <v>1496</v>
      </c>
      <c r="M10" s="30">
        <v>45985</v>
      </c>
      <c r="N10" s="30">
        <v>45989</v>
      </c>
      <c r="O10" s="30"/>
      <c r="P10" s="31"/>
      <c r="Q10" s="31">
        <v>0</v>
      </c>
      <c r="R10" s="31">
        <v>0</v>
      </c>
      <c r="S10" s="152">
        <f t="shared" ref="S10:S29" si="0">Q10+R10</f>
        <v>0</v>
      </c>
      <c r="T10" s="18">
        <v>4</v>
      </c>
      <c r="U10" s="286">
        <v>604.16999999999996</v>
      </c>
      <c r="V10" s="18">
        <v>1</v>
      </c>
      <c r="W10" s="286">
        <v>302.08</v>
      </c>
      <c r="X10" s="18">
        <v>4.5</v>
      </c>
      <c r="Y10" s="397">
        <f t="shared" ref="Y10:Z46" si="1">(T10*U10)+(V10*W10)</f>
        <v>2718.7599999999998</v>
      </c>
      <c r="Z10" s="397">
        <v>2718.76</v>
      </c>
      <c r="AA10" s="18" t="s">
        <v>453</v>
      </c>
      <c r="AB10" s="4"/>
      <c r="AC10" s="4"/>
      <c r="AD10" s="4"/>
      <c r="AE10" s="4"/>
    </row>
    <row r="11" spans="1:31" ht="28.5" x14ac:dyDescent="0.2">
      <c r="A11" s="156" t="s">
        <v>374</v>
      </c>
      <c r="B11" s="18" t="s">
        <v>751</v>
      </c>
      <c r="C11" s="379" t="s">
        <v>468</v>
      </c>
      <c r="D11" s="178" t="s">
        <v>469</v>
      </c>
      <c r="E11" s="18" t="s">
        <v>451</v>
      </c>
      <c r="F11" s="18" t="s">
        <v>452</v>
      </c>
      <c r="G11" s="28"/>
      <c r="H11" s="18"/>
      <c r="I11" s="18" t="s">
        <v>74</v>
      </c>
      <c r="J11" s="17" t="s">
        <v>73</v>
      </c>
      <c r="K11" s="18" t="s">
        <v>74</v>
      </c>
      <c r="L11" s="1041" t="s">
        <v>1497</v>
      </c>
      <c r="M11" s="30">
        <v>45985</v>
      </c>
      <c r="N11" s="30">
        <v>45989</v>
      </c>
      <c r="O11" s="30"/>
      <c r="P11" s="31"/>
      <c r="Q11" s="31">
        <v>0</v>
      </c>
      <c r="R11" s="31">
        <v>0</v>
      </c>
      <c r="S11" s="152">
        <f t="shared" si="0"/>
        <v>0</v>
      </c>
      <c r="T11" s="18">
        <v>4</v>
      </c>
      <c r="U11" s="286">
        <v>604.16999999999996</v>
      </c>
      <c r="V11" s="18">
        <v>1</v>
      </c>
      <c r="W11" s="286">
        <v>302.08</v>
      </c>
      <c r="X11" s="18">
        <v>4.5</v>
      </c>
      <c r="Y11" s="517">
        <f t="shared" si="1"/>
        <v>2718.7599999999998</v>
      </c>
      <c r="Z11" s="517">
        <v>2718.76</v>
      </c>
      <c r="AA11" s="18" t="s">
        <v>453</v>
      </c>
      <c r="AB11" s="4"/>
      <c r="AC11" s="4"/>
      <c r="AD11" s="4"/>
      <c r="AE11" s="4"/>
    </row>
    <row r="12" spans="1:31" ht="14.25" x14ac:dyDescent="0.2">
      <c r="A12" s="156" t="s">
        <v>374</v>
      </c>
      <c r="B12" s="18" t="s">
        <v>751</v>
      </c>
      <c r="C12" s="177" t="s">
        <v>513</v>
      </c>
      <c r="D12" s="303" t="s">
        <v>514</v>
      </c>
      <c r="E12" s="18" t="s">
        <v>451</v>
      </c>
      <c r="F12" s="18" t="s">
        <v>452</v>
      </c>
      <c r="G12" s="28"/>
      <c r="H12" s="18"/>
      <c r="I12" s="18" t="s">
        <v>74</v>
      </c>
      <c r="J12" s="17" t="s">
        <v>73</v>
      </c>
      <c r="K12" s="18" t="s">
        <v>74</v>
      </c>
      <c r="L12" s="1040" t="s">
        <v>1496</v>
      </c>
      <c r="M12" s="30">
        <v>45985</v>
      </c>
      <c r="N12" s="30">
        <v>45989</v>
      </c>
      <c r="O12" s="30"/>
      <c r="P12" s="31"/>
      <c r="Q12" s="31">
        <v>0</v>
      </c>
      <c r="R12" s="31">
        <v>0</v>
      </c>
      <c r="S12" s="152">
        <f t="shared" si="0"/>
        <v>0</v>
      </c>
      <c r="T12" s="18">
        <v>4</v>
      </c>
      <c r="U12" s="286">
        <v>604.16999999999996</v>
      </c>
      <c r="V12" s="18">
        <v>1</v>
      </c>
      <c r="W12" s="286">
        <v>302.08</v>
      </c>
      <c r="X12" s="18">
        <v>4.5</v>
      </c>
      <c r="Y12" s="397">
        <f t="shared" si="1"/>
        <v>2718.7599999999998</v>
      </c>
      <c r="Z12" s="397">
        <v>2718.76</v>
      </c>
      <c r="AA12" s="18" t="s">
        <v>453</v>
      </c>
      <c r="AB12" s="4"/>
      <c r="AC12" s="4"/>
      <c r="AD12" s="4"/>
      <c r="AE12" s="4"/>
    </row>
    <row r="13" spans="1:31" ht="14.25" x14ac:dyDescent="0.2">
      <c r="A13" s="156" t="s">
        <v>374</v>
      </c>
      <c r="B13" s="18" t="s">
        <v>751</v>
      </c>
      <c r="C13" s="375" t="s">
        <v>465</v>
      </c>
      <c r="D13" s="178" t="s">
        <v>466</v>
      </c>
      <c r="E13" s="18" t="s">
        <v>451</v>
      </c>
      <c r="F13" s="18" t="s">
        <v>572</v>
      </c>
      <c r="G13" s="28"/>
      <c r="H13" s="18"/>
      <c r="I13" s="18" t="s">
        <v>74</v>
      </c>
      <c r="J13" s="17" t="s">
        <v>73</v>
      </c>
      <c r="K13" s="18" t="s">
        <v>74</v>
      </c>
      <c r="L13" s="1040" t="s">
        <v>1498</v>
      </c>
      <c r="M13" s="30">
        <v>45985</v>
      </c>
      <c r="N13" s="30">
        <v>45987</v>
      </c>
      <c r="O13" s="30"/>
      <c r="P13" s="31"/>
      <c r="Q13" s="31">
        <v>0</v>
      </c>
      <c r="R13" s="31">
        <v>0</v>
      </c>
      <c r="S13" s="152">
        <f>Q13+R13</f>
        <v>0</v>
      </c>
      <c r="T13" s="18">
        <v>4</v>
      </c>
      <c r="U13" s="286">
        <v>604.16999999999996</v>
      </c>
      <c r="V13" s="18">
        <v>1</v>
      </c>
      <c r="W13" s="286">
        <v>302.08</v>
      </c>
      <c r="X13" s="18">
        <v>4.5</v>
      </c>
      <c r="Y13" s="397">
        <f t="shared" si="1"/>
        <v>2718.7599999999998</v>
      </c>
      <c r="Z13" s="397">
        <v>2718.76</v>
      </c>
      <c r="AA13" s="18" t="s">
        <v>453</v>
      </c>
      <c r="AB13" s="4"/>
      <c r="AC13" s="4"/>
      <c r="AD13" s="4"/>
      <c r="AE13" s="4"/>
    </row>
    <row r="14" spans="1:31" ht="14.25" x14ac:dyDescent="0.2">
      <c r="A14" s="156" t="s">
        <v>374</v>
      </c>
      <c r="B14" s="18" t="s">
        <v>751</v>
      </c>
      <c r="C14" s="177" t="s">
        <v>478</v>
      </c>
      <c r="D14" s="303" t="s">
        <v>479</v>
      </c>
      <c r="E14" s="18" t="s">
        <v>451</v>
      </c>
      <c r="F14" s="18" t="s">
        <v>572</v>
      </c>
      <c r="G14" s="28"/>
      <c r="H14" s="18"/>
      <c r="I14" s="18" t="s">
        <v>74</v>
      </c>
      <c r="J14" s="17" t="s">
        <v>73</v>
      </c>
      <c r="K14" s="18" t="s">
        <v>74</v>
      </c>
      <c r="L14" s="1040" t="s">
        <v>1496</v>
      </c>
      <c r="M14" s="30">
        <v>45985</v>
      </c>
      <c r="N14" s="30">
        <v>45989</v>
      </c>
      <c r="O14" s="30"/>
      <c r="P14" s="31"/>
      <c r="Q14" s="31">
        <v>0</v>
      </c>
      <c r="R14" s="31">
        <v>0</v>
      </c>
      <c r="S14" s="152">
        <f>Q14+R14</f>
        <v>0</v>
      </c>
      <c r="T14" s="18">
        <v>4</v>
      </c>
      <c r="U14" s="286">
        <v>604.16999999999996</v>
      </c>
      <c r="V14" s="18">
        <v>1</v>
      </c>
      <c r="W14" s="286">
        <v>302.08</v>
      </c>
      <c r="X14" s="18">
        <v>4.5</v>
      </c>
      <c r="Y14" s="397">
        <f t="shared" si="1"/>
        <v>2718.7599999999998</v>
      </c>
      <c r="Z14" s="397">
        <v>2718.76</v>
      </c>
      <c r="AA14" s="18" t="s">
        <v>453</v>
      </c>
      <c r="AB14" s="4"/>
      <c r="AC14" s="4"/>
      <c r="AD14" s="4"/>
      <c r="AE14" s="4"/>
    </row>
    <row r="15" spans="1:31" ht="28.5" x14ac:dyDescent="0.2">
      <c r="A15" s="156" t="s">
        <v>374</v>
      </c>
      <c r="B15" s="18" t="s">
        <v>751</v>
      </c>
      <c r="C15" s="379" t="s">
        <v>942</v>
      </c>
      <c r="D15" s="178" t="s">
        <v>476</v>
      </c>
      <c r="E15" s="18" t="s">
        <v>451</v>
      </c>
      <c r="F15" s="18" t="s">
        <v>452</v>
      </c>
      <c r="G15" s="28"/>
      <c r="H15" s="18"/>
      <c r="I15" s="18" t="s">
        <v>74</v>
      </c>
      <c r="J15" s="17" t="s">
        <v>73</v>
      </c>
      <c r="K15" s="18" t="s">
        <v>74</v>
      </c>
      <c r="L15" s="1041" t="s">
        <v>1498</v>
      </c>
      <c r="M15" s="30">
        <v>45985</v>
      </c>
      <c r="N15" s="30">
        <v>45989</v>
      </c>
      <c r="O15" s="30"/>
      <c r="P15" s="31"/>
      <c r="Q15" s="31">
        <v>0</v>
      </c>
      <c r="R15" s="31">
        <v>0</v>
      </c>
      <c r="S15" s="152">
        <f t="shared" ref="S15:S19" si="2">Q15+R15</f>
        <v>0</v>
      </c>
      <c r="T15" s="18">
        <v>4</v>
      </c>
      <c r="U15" s="286">
        <v>604.16999999999996</v>
      </c>
      <c r="V15" s="18">
        <v>1</v>
      </c>
      <c r="W15" s="286">
        <v>302.08</v>
      </c>
      <c r="X15" s="18">
        <v>4.5</v>
      </c>
      <c r="Y15" s="517">
        <f t="shared" si="1"/>
        <v>2718.7599999999998</v>
      </c>
      <c r="Z15" s="517">
        <v>2718.76</v>
      </c>
      <c r="AA15" s="18" t="s">
        <v>453</v>
      </c>
      <c r="AB15" s="4"/>
      <c r="AC15" s="4"/>
      <c r="AD15" s="4"/>
      <c r="AE15" s="4"/>
    </row>
    <row r="16" spans="1:31" ht="14.25" x14ac:dyDescent="0.2">
      <c r="A16" s="156" t="s">
        <v>374</v>
      </c>
      <c r="B16" s="18" t="s">
        <v>751</v>
      </c>
      <c r="C16" s="177" t="s">
        <v>471</v>
      </c>
      <c r="D16" s="303" t="s">
        <v>472</v>
      </c>
      <c r="E16" s="18" t="s">
        <v>451</v>
      </c>
      <c r="F16" s="18" t="s">
        <v>452</v>
      </c>
      <c r="G16" s="28"/>
      <c r="H16" s="18"/>
      <c r="I16" s="18" t="s">
        <v>74</v>
      </c>
      <c r="J16" s="17" t="s">
        <v>73</v>
      </c>
      <c r="K16" s="18" t="s">
        <v>74</v>
      </c>
      <c r="L16" s="1040" t="s">
        <v>1496</v>
      </c>
      <c r="M16" s="30">
        <v>45985</v>
      </c>
      <c r="N16" s="30">
        <v>45989</v>
      </c>
      <c r="O16" s="30"/>
      <c r="P16" s="31"/>
      <c r="Q16" s="31">
        <v>0</v>
      </c>
      <c r="R16" s="31">
        <v>0</v>
      </c>
      <c r="S16" s="152">
        <f t="shared" si="2"/>
        <v>0</v>
      </c>
      <c r="T16" s="18">
        <v>4</v>
      </c>
      <c r="U16" s="286">
        <v>604.16999999999996</v>
      </c>
      <c r="V16" s="18">
        <v>1</v>
      </c>
      <c r="W16" s="286">
        <v>302.08</v>
      </c>
      <c r="X16" s="18">
        <v>4.5</v>
      </c>
      <c r="Y16" s="397">
        <f t="shared" si="1"/>
        <v>2718.7599999999998</v>
      </c>
      <c r="Z16" s="397">
        <v>2718.76</v>
      </c>
      <c r="AA16" s="18" t="s">
        <v>453</v>
      </c>
      <c r="AB16" s="4"/>
      <c r="AC16" s="4"/>
      <c r="AD16" s="4"/>
      <c r="AE16" s="4"/>
    </row>
    <row r="17" spans="1:31" ht="14.25" x14ac:dyDescent="0.2">
      <c r="A17" s="156" t="s">
        <v>374</v>
      </c>
      <c r="B17" s="18" t="s">
        <v>751</v>
      </c>
      <c r="C17" s="177" t="s">
        <v>522</v>
      </c>
      <c r="D17" s="303" t="s">
        <v>523</v>
      </c>
      <c r="E17" s="18" t="s">
        <v>451</v>
      </c>
      <c r="F17" s="18" t="s">
        <v>452</v>
      </c>
      <c r="G17" s="28"/>
      <c r="H17" s="18"/>
      <c r="I17" s="18" t="s">
        <v>74</v>
      </c>
      <c r="J17" s="17" t="s">
        <v>73</v>
      </c>
      <c r="K17" s="18" t="s">
        <v>74</v>
      </c>
      <c r="L17" s="1040" t="s">
        <v>76</v>
      </c>
      <c r="M17" s="30">
        <v>45986</v>
      </c>
      <c r="N17" s="30">
        <v>45987</v>
      </c>
      <c r="O17" s="30"/>
      <c r="P17" s="31"/>
      <c r="Q17" s="31">
        <v>0</v>
      </c>
      <c r="R17" s="31">
        <v>0</v>
      </c>
      <c r="S17" s="152">
        <f t="shared" si="2"/>
        <v>0</v>
      </c>
      <c r="T17" s="18">
        <v>1</v>
      </c>
      <c r="U17" s="286">
        <v>604.16999999999996</v>
      </c>
      <c r="V17" s="18">
        <v>1</v>
      </c>
      <c r="W17" s="286">
        <v>302.08</v>
      </c>
      <c r="X17" s="18">
        <v>1.5</v>
      </c>
      <c r="Y17" s="397">
        <f t="shared" si="1"/>
        <v>906.25</v>
      </c>
      <c r="Z17" s="397">
        <v>906.25</v>
      </c>
      <c r="AA17" s="18" t="s">
        <v>453</v>
      </c>
      <c r="AB17" s="4"/>
      <c r="AC17" s="4"/>
      <c r="AD17" s="4"/>
      <c r="AE17" s="4"/>
    </row>
    <row r="18" spans="1:31" ht="14.25" x14ac:dyDescent="0.2">
      <c r="A18" s="156" t="s">
        <v>374</v>
      </c>
      <c r="B18" s="18" t="s">
        <v>751</v>
      </c>
      <c r="C18" s="375" t="s">
        <v>531</v>
      </c>
      <c r="D18" s="303" t="s">
        <v>761</v>
      </c>
      <c r="E18" s="18" t="s">
        <v>451</v>
      </c>
      <c r="F18" s="18" t="s">
        <v>452</v>
      </c>
      <c r="G18" s="28"/>
      <c r="H18" s="18"/>
      <c r="I18" s="18" t="s">
        <v>74</v>
      </c>
      <c r="J18" s="17" t="s">
        <v>73</v>
      </c>
      <c r="K18" s="18" t="s">
        <v>74</v>
      </c>
      <c r="L18" s="1040" t="s">
        <v>1499</v>
      </c>
      <c r="M18" s="30">
        <v>45987</v>
      </c>
      <c r="N18" s="30">
        <v>45987</v>
      </c>
      <c r="O18" s="30"/>
      <c r="P18" s="31"/>
      <c r="Q18" s="31">
        <v>0</v>
      </c>
      <c r="R18" s="31">
        <v>0</v>
      </c>
      <c r="S18" s="152">
        <f t="shared" si="2"/>
        <v>0</v>
      </c>
      <c r="T18" s="18">
        <v>0</v>
      </c>
      <c r="U18" s="286">
        <v>604.16999999999996</v>
      </c>
      <c r="V18" s="18">
        <v>1</v>
      </c>
      <c r="W18" s="286">
        <v>302.08</v>
      </c>
      <c r="X18" s="18">
        <v>0.5</v>
      </c>
      <c r="Y18" s="397">
        <f t="shared" si="1"/>
        <v>302.08</v>
      </c>
      <c r="Z18" s="397">
        <f t="shared" ref="Z18" si="3">(T18*U18)+(V18*W18)</f>
        <v>302.08</v>
      </c>
      <c r="AA18" s="18" t="s">
        <v>453</v>
      </c>
      <c r="AB18" s="4"/>
      <c r="AC18" s="4"/>
      <c r="AD18" s="4"/>
      <c r="AE18" s="4"/>
    </row>
    <row r="19" spans="1:31" ht="14.25" x14ac:dyDescent="0.2">
      <c r="A19" s="156" t="s">
        <v>374</v>
      </c>
      <c r="B19" s="18" t="s">
        <v>751</v>
      </c>
      <c r="C19" s="177" t="s">
        <v>1076</v>
      </c>
      <c r="D19" s="303" t="s">
        <v>1077</v>
      </c>
      <c r="E19" s="18" t="s">
        <v>451</v>
      </c>
      <c r="F19" s="18" t="s">
        <v>452</v>
      </c>
      <c r="G19" s="28"/>
      <c r="H19" s="18"/>
      <c r="I19" s="18" t="s">
        <v>74</v>
      </c>
      <c r="J19" s="17" t="s">
        <v>73</v>
      </c>
      <c r="K19" s="18" t="s">
        <v>74</v>
      </c>
      <c r="L19" s="1040" t="s">
        <v>1500</v>
      </c>
      <c r="M19" s="30">
        <v>45985</v>
      </c>
      <c r="N19" s="30">
        <v>45988</v>
      </c>
      <c r="O19" s="30"/>
      <c r="P19" s="31"/>
      <c r="Q19" s="31">
        <v>0</v>
      </c>
      <c r="R19" s="31">
        <v>0</v>
      </c>
      <c r="S19" s="152">
        <f t="shared" si="2"/>
        <v>0</v>
      </c>
      <c r="T19" s="18">
        <v>3</v>
      </c>
      <c r="U19" s="286">
        <v>604.16999999999996</v>
      </c>
      <c r="V19" s="18">
        <v>1</v>
      </c>
      <c r="W19" s="286">
        <v>302.08</v>
      </c>
      <c r="X19" s="18">
        <v>3.5</v>
      </c>
      <c r="Y19" s="397">
        <f t="shared" si="1"/>
        <v>2114.5899999999997</v>
      </c>
      <c r="Z19" s="397">
        <v>2114.59</v>
      </c>
      <c r="AA19" s="18" t="s">
        <v>453</v>
      </c>
      <c r="AB19" s="4"/>
      <c r="AC19" s="4"/>
      <c r="AD19" s="4"/>
      <c r="AE19" s="4"/>
    </row>
    <row r="20" spans="1:31" ht="14.25" x14ac:dyDescent="0.2">
      <c r="A20" s="156" t="s">
        <v>374</v>
      </c>
      <c r="B20" s="18" t="s">
        <v>751</v>
      </c>
      <c r="C20" s="379" t="s">
        <v>533</v>
      </c>
      <c r="D20" s="178" t="s">
        <v>534</v>
      </c>
      <c r="E20" s="18" t="s">
        <v>451</v>
      </c>
      <c r="F20" s="18" t="s">
        <v>452</v>
      </c>
      <c r="G20" s="28"/>
      <c r="H20" s="18"/>
      <c r="I20" s="18" t="s">
        <v>74</v>
      </c>
      <c r="J20" s="17" t="s">
        <v>73</v>
      </c>
      <c r="K20" s="18" t="s">
        <v>74</v>
      </c>
      <c r="L20" s="1040" t="s">
        <v>76</v>
      </c>
      <c r="M20" s="30">
        <v>45978</v>
      </c>
      <c r="N20" s="30">
        <v>45979</v>
      </c>
      <c r="O20" s="30"/>
      <c r="P20" s="31"/>
      <c r="Q20" s="31">
        <v>0</v>
      </c>
      <c r="R20" s="31">
        <v>0</v>
      </c>
      <c r="S20" s="152">
        <f>Q21+R20</f>
        <v>0</v>
      </c>
      <c r="T20" s="18">
        <v>1</v>
      </c>
      <c r="U20" s="286">
        <v>604.16999999999996</v>
      </c>
      <c r="V20" s="18">
        <v>1</v>
      </c>
      <c r="W20" s="286">
        <v>302.08</v>
      </c>
      <c r="X20" s="18">
        <v>1.5</v>
      </c>
      <c r="Y20" s="397">
        <f t="shared" si="1"/>
        <v>906.25</v>
      </c>
      <c r="Z20" s="397">
        <v>906.25</v>
      </c>
      <c r="AA20" s="18" t="s">
        <v>453</v>
      </c>
      <c r="AB20" s="4"/>
      <c r="AC20" s="4"/>
      <c r="AD20" s="4"/>
      <c r="AE20" s="4"/>
    </row>
    <row r="21" spans="1:31" ht="14.25" x14ac:dyDescent="0.2">
      <c r="A21" s="156" t="s">
        <v>374</v>
      </c>
      <c r="B21" s="18" t="s">
        <v>751</v>
      </c>
      <c r="C21" s="1042" t="s">
        <v>594</v>
      </c>
      <c r="D21" s="304" t="s">
        <v>595</v>
      </c>
      <c r="E21" s="39" t="s">
        <v>451</v>
      </c>
      <c r="F21" s="39" t="s">
        <v>452</v>
      </c>
      <c r="G21" s="51"/>
      <c r="H21" s="39"/>
      <c r="I21" s="39" t="s">
        <v>74</v>
      </c>
      <c r="J21" s="40" t="s">
        <v>73</v>
      </c>
      <c r="K21" s="39" t="s">
        <v>74</v>
      </c>
      <c r="L21" s="1040" t="s">
        <v>76</v>
      </c>
      <c r="M21" s="52">
        <v>45987</v>
      </c>
      <c r="N21" s="52">
        <v>45989</v>
      </c>
      <c r="O21" s="52"/>
      <c r="P21" s="102"/>
      <c r="Q21" s="102">
        <v>0</v>
      </c>
      <c r="R21" s="102">
        <v>0</v>
      </c>
      <c r="S21" s="152">
        <f>Q22+R21</f>
        <v>0</v>
      </c>
      <c r="T21" s="18">
        <v>2</v>
      </c>
      <c r="U21" s="286">
        <v>604.16999999999996</v>
      </c>
      <c r="V21" s="39">
        <v>1</v>
      </c>
      <c r="W21" s="286">
        <v>302.08</v>
      </c>
      <c r="X21" s="39">
        <v>1.5</v>
      </c>
      <c r="Y21" s="397">
        <f t="shared" si="1"/>
        <v>1510.4199999999998</v>
      </c>
      <c r="Z21" s="397">
        <v>1510.42</v>
      </c>
      <c r="AA21" s="39" t="s">
        <v>453</v>
      </c>
      <c r="AB21" s="4"/>
      <c r="AC21" s="4"/>
      <c r="AD21" s="4"/>
      <c r="AE21" s="4"/>
    </row>
    <row r="22" spans="1:31" ht="14.25" x14ac:dyDescent="0.2">
      <c r="A22" s="156" t="s">
        <v>374</v>
      </c>
      <c r="B22" s="18" t="s">
        <v>751</v>
      </c>
      <c r="C22" s="177" t="s">
        <v>543</v>
      </c>
      <c r="D22" s="303" t="s">
        <v>544</v>
      </c>
      <c r="E22" s="18" t="s">
        <v>451</v>
      </c>
      <c r="F22" s="18" t="s">
        <v>452</v>
      </c>
      <c r="G22" s="28"/>
      <c r="H22" s="28"/>
      <c r="I22" s="18" t="s">
        <v>74</v>
      </c>
      <c r="J22" s="17" t="s">
        <v>73</v>
      </c>
      <c r="K22" s="18" t="s">
        <v>74</v>
      </c>
      <c r="L22" s="1040" t="s">
        <v>76</v>
      </c>
      <c r="M22" s="30">
        <v>45988</v>
      </c>
      <c r="N22" s="30">
        <v>45988</v>
      </c>
      <c r="O22" s="30"/>
      <c r="P22" s="30"/>
      <c r="Q22" s="31">
        <v>0</v>
      </c>
      <c r="R22" s="31">
        <v>0</v>
      </c>
      <c r="S22" s="152" t="e">
        <f>#REF!+R22</f>
        <v>#REF!</v>
      </c>
      <c r="T22" s="18">
        <v>0</v>
      </c>
      <c r="U22" s="286">
        <v>0</v>
      </c>
      <c r="V22" s="18">
        <v>1</v>
      </c>
      <c r="W22" s="286">
        <v>302.08</v>
      </c>
      <c r="X22" s="18">
        <v>1</v>
      </c>
      <c r="Y22" s="397">
        <f t="shared" si="1"/>
        <v>302.08</v>
      </c>
      <c r="Z22" s="397">
        <f t="shared" ref="Z22" si="4">(T22*U22)+(V22*W22)</f>
        <v>302.08</v>
      </c>
      <c r="AA22" s="18" t="s">
        <v>453</v>
      </c>
      <c r="AB22" s="4"/>
      <c r="AC22" s="4"/>
      <c r="AD22" s="4"/>
      <c r="AE22" s="4"/>
    </row>
    <row r="23" spans="1:31" ht="14.25" x14ac:dyDescent="0.2">
      <c r="A23" s="156" t="s">
        <v>374</v>
      </c>
      <c r="B23" s="18" t="s">
        <v>751</v>
      </c>
      <c r="C23" s="379" t="s">
        <v>536</v>
      </c>
      <c r="D23" s="178" t="s">
        <v>537</v>
      </c>
      <c r="E23" s="18" t="s">
        <v>451</v>
      </c>
      <c r="F23" s="18" t="s">
        <v>452</v>
      </c>
      <c r="G23" s="28"/>
      <c r="H23" s="18"/>
      <c r="I23" s="18" t="s">
        <v>74</v>
      </c>
      <c r="J23" s="17" t="s">
        <v>73</v>
      </c>
      <c r="K23" s="18" t="s">
        <v>74</v>
      </c>
      <c r="L23" s="1040" t="s">
        <v>76</v>
      </c>
      <c r="M23" s="30">
        <v>45986</v>
      </c>
      <c r="N23" s="30">
        <v>45987</v>
      </c>
      <c r="O23" s="30"/>
      <c r="P23" s="31"/>
      <c r="Q23" s="31">
        <v>0</v>
      </c>
      <c r="R23" s="31">
        <v>0</v>
      </c>
      <c r="S23" s="152">
        <f t="shared" ref="S23" si="5">Q23+R23</f>
        <v>0</v>
      </c>
      <c r="T23" s="18">
        <v>1</v>
      </c>
      <c r="U23" s="286">
        <v>604.16999999999996</v>
      </c>
      <c r="V23" s="18">
        <v>1</v>
      </c>
      <c r="W23" s="286">
        <v>302.08</v>
      </c>
      <c r="X23" s="18">
        <v>1.5</v>
      </c>
      <c r="Y23" s="397">
        <f t="shared" si="1"/>
        <v>906.25</v>
      </c>
      <c r="Z23" s="397">
        <v>906.25</v>
      </c>
      <c r="AA23" s="18" t="s">
        <v>453</v>
      </c>
    </row>
    <row r="24" spans="1:31" ht="14.25" x14ac:dyDescent="0.2">
      <c r="A24" s="156" t="s">
        <v>374</v>
      </c>
      <c r="B24" s="18" t="s">
        <v>751</v>
      </c>
      <c r="C24" s="177" t="s">
        <v>538</v>
      </c>
      <c r="D24" s="303" t="s">
        <v>539</v>
      </c>
      <c r="E24" s="18" t="s">
        <v>451</v>
      </c>
      <c r="F24" s="18" t="s">
        <v>452</v>
      </c>
      <c r="G24" s="28"/>
      <c r="H24" s="18"/>
      <c r="I24" s="18" t="s">
        <v>74</v>
      </c>
      <c r="J24" s="17" t="s">
        <v>73</v>
      </c>
      <c r="K24" s="18" t="s">
        <v>74</v>
      </c>
      <c r="L24" s="1040" t="s">
        <v>76</v>
      </c>
      <c r="M24" s="30">
        <v>45978</v>
      </c>
      <c r="N24" s="30">
        <v>45979</v>
      </c>
      <c r="O24" s="30"/>
      <c r="P24" s="30"/>
      <c r="Q24" s="31">
        <v>0</v>
      </c>
      <c r="R24" s="31">
        <v>0</v>
      </c>
      <c r="S24" s="152">
        <f>Q32+R24</f>
        <v>0</v>
      </c>
      <c r="T24" s="18">
        <v>1</v>
      </c>
      <c r="U24" s="286">
        <v>604.16999999999996</v>
      </c>
      <c r="V24" s="18">
        <v>1</v>
      </c>
      <c r="W24" s="286">
        <v>302.08</v>
      </c>
      <c r="X24" s="18">
        <v>1.5</v>
      </c>
      <c r="Y24" s="397">
        <f t="shared" si="1"/>
        <v>906.25</v>
      </c>
      <c r="Z24" s="397">
        <v>906.25</v>
      </c>
      <c r="AA24" s="18" t="s">
        <v>453</v>
      </c>
    </row>
    <row r="25" spans="1:31" ht="14.25" x14ac:dyDescent="0.2">
      <c r="A25" s="156" t="s">
        <v>374</v>
      </c>
      <c r="B25" s="18" t="s">
        <v>751</v>
      </c>
      <c r="C25" s="177" t="s">
        <v>1078</v>
      </c>
      <c r="D25" s="303" t="s">
        <v>1224</v>
      </c>
      <c r="E25" s="18" t="s">
        <v>451</v>
      </c>
      <c r="F25" s="18" t="s">
        <v>452</v>
      </c>
      <c r="G25" s="28"/>
      <c r="H25" s="18"/>
      <c r="I25" s="18" t="s">
        <v>74</v>
      </c>
      <c r="J25" s="17" t="s">
        <v>73</v>
      </c>
      <c r="K25" s="18" t="s">
        <v>74</v>
      </c>
      <c r="L25" s="1040" t="s">
        <v>1500</v>
      </c>
      <c r="M25" s="30">
        <v>45985</v>
      </c>
      <c r="N25" s="30">
        <v>45988</v>
      </c>
      <c r="O25" s="30"/>
      <c r="P25" s="31"/>
      <c r="Q25" s="31">
        <v>0</v>
      </c>
      <c r="R25" s="31">
        <v>0</v>
      </c>
      <c r="S25" s="152">
        <f t="shared" ref="S25:S26" si="6">Q25+R25</f>
        <v>0</v>
      </c>
      <c r="T25" s="18">
        <v>3</v>
      </c>
      <c r="U25" s="286">
        <v>604.16999999999996</v>
      </c>
      <c r="V25" s="18">
        <v>1</v>
      </c>
      <c r="W25" s="286">
        <v>302.08</v>
      </c>
      <c r="X25" s="18">
        <v>3.5</v>
      </c>
      <c r="Y25" s="397">
        <f t="shared" si="1"/>
        <v>2114.5899999999997</v>
      </c>
      <c r="Z25" s="397">
        <v>2114.59</v>
      </c>
      <c r="AA25" s="18" t="s">
        <v>453</v>
      </c>
    </row>
    <row r="26" spans="1:31" ht="14.25" x14ac:dyDescent="0.2">
      <c r="A26" s="156" t="s">
        <v>374</v>
      </c>
      <c r="B26" s="18" t="s">
        <v>751</v>
      </c>
      <c r="C26" s="177" t="s">
        <v>1294</v>
      </c>
      <c r="D26" s="303" t="s">
        <v>1295</v>
      </c>
      <c r="E26" s="18" t="s">
        <v>451</v>
      </c>
      <c r="F26" s="18" t="s">
        <v>452</v>
      </c>
      <c r="G26" s="28"/>
      <c r="H26" s="18"/>
      <c r="I26" s="18" t="s">
        <v>74</v>
      </c>
      <c r="J26" s="17" t="s">
        <v>73</v>
      </c>
      <c r="K26" s="18" t="s">
        <v>74</v>
      </c>
      <c r="L26" s="1040" t="s">
        <v>76</v>
      </c>
      <c r="M26" s="30">
        <v>45988</v>
      </c>
      <c r="N26" s="30">
        <v>45988</v>
      </c>
      <c r="O26" s="30"/>
      <c r="P26" s="31"/>
      <c r="Q26" s="31">
        <v>0</v>
      </c>
      <c r="R26" s="31">
        <v>0</v>
      </c>
      <c r="S26" s="152">
        <f t="shared" si="6"/>
        <v>0</v>
      </c>
      <c r="T26" s="18">
        <v>0</v>
      </c>
      <c r="U26" s="286">
        <v>0</v>
      </c>
      <c r="V26" s="18">
        <v>1</v>
      </c>
      <c r="W26" s="286">
        <v>302.08</v>
      </c>
      <c r="X26" s="18">
        <v>1</v>
      </c>
      <c r="Y26" s="397">
        <f t="shared" si="1"/>
        <v>302.08</v>
      </c>
      <c r="Z26" s="397">
        <f t="shared" ref="Z26" si="7">(T26*U26)+(V26*W26)</f>
        <v>302.08</v>
      </c>
      <c r="AA26" s="18" t="s">
        <v>453</v>
      </c>
    </row>
    <row r="27" spans="1:31" ht="14.25" x14ac:dyDescent="0.2">
      <c r="A27" s="156" t="s">
        <v>374</v>
      </c>
      <c r="B27" s="18" t="s">
        <v>751</v>
      </c>
      <c r="C27" s="177" t="s">
        <v>525</v>
      </c>
      <c r="D27" s="303" t="s">
        <v>526</v>
      </c>
      <c r="E27" s="18" t="s">
        <v>451</v>
      </c>
      <c r="F27" s="18" t="s">
        <v>452</v>
      </c>
      <c r="G27" s="28"/>
      <c r="H27" s="28"/>
      <c r="I27" s="18" t="s">
        <v>74</v>
      </c>
      <c r="J27" s="17" t="s">
        <v>73</v>
      </c>
      <c r="K27" s="18" t="s">
        <v>74</v>
      </c>
      <c r="L27" s="1043" t="s">
        <v>1499</v>
      </c>
      <c r="M27" s="30">
        <v>45987</v>
      </c>
      <c r="N27" s="30">
        <v>45987</v>
      </c>
      <c r="O27" s="30"/>
      <c r="P27" s="30"/>
      <c r="Q27" s="31">
        <v>0</v>
      </c>
      <c r="R27" s="31">
        <v>0</v>
      </c>
      <c r="S27" s="152" t="e">
        <f>#REF!+R27</f>
        <v>#REF!</v>
      </c>
      <c r="T27" s="18">
        <v>0</v>
      </c>
      <c r="U27" s="286">
        <v>0</v>
      </c>
      <c r="V27" s="18">
        <v>1</v>
      </c>
      <c r="W27" s="286">
        <v>302.08</v>
      </c>
      <c r="X27" s="18">
        <v>0.5</v>
      </c>
      <c r="Y27" s="397">
        <f t="shared" si="1"/>
        <v>302.08</v>
      </c>
      <c r="Z27" s="397">
        <v>302.08</v>
      </c>
      <c r="AA27" s="18" t="s">
        <v>453</v>
      </c>
    </row>
    <row r="28" spans="1:31" ht="14.25" x14ac:dyDescent="0.2">
      <c r="A28" s="156" t="s">
        <v>374</v>
      </c>
      <c r="B28" s="18" t="s">
        <v>751</v>
      </c>
      <c r="C28" s="177" t="s">
        <v>551</v>
      </c>
      <c r="D28" s="303" t="s">
        <v>518</v>
      </c>
      <c r="E28" s="18" t="s">
        <v>451</v>
      </c>
      <c r="F28" s="18" t="s">
        <v>452</v>
      </c>
      <c r="G28" s="28"/>
      <c r="H28" s="28"/>
      <c r="I28" s="18" t="s">
        <v>74</v>
      </c>
      <c r="J28" s="17" t="s">
        <v>73</v>
      </c>
      <c r="K28" s="18" t="s">
        <v>74</v>
      </c>
      <c r="L28" s="1043" t="s">
        <v>76</v>
      </c>
      <c r="M28" s="30">
        <v>45987</v>
      </c>
      <c r="N28" s="30">
        <v>45989</v>
      </c>
      <c r="O28" s="30"/>
      <c r="P28" s="30"/>
      <c r="Q28" s="31">
        <v>0</v>
      </c>
      <c r="R28" s="31">
        <v>0</v>
      </c>
      <c r="S28" s="152">
        <f>Q43+R28</f>
        <v>0</v>
      </c>
      <c r="T28" s="18">
        <v>2</v>
      </c>
      <c r="U28" s="286">
        <v>604.16999999999996</v>
      </c>
      <c r="V28" s="18">
        <v>1</v>
      </c>
      <c r="W28" s="286">
        <v>302.08</v>
      </c>
      <c r="X28" s="18">
        <v>1.5</v>
      </c>
      <c r="Y28" s="397">
        <v>1510.42</v>
      </c>
      <c r="Z28" s="397">
        <v>1510.42</v>
      </c>
      <c r="AA28" s="18" t="s">
        <v>453</v>
      </c>
    </row>
    <row r="29" spans="1:31" ht="28.5" x14ac:dyDescent="0.2">
      <c r="A29" s="156" t="s">
        <v>374</v>
      </c>
      <c r="B29" s="18" t="s">
        <v>751</v>
      </c>
      <c r="C29" s="177" t="s">
        <v>703</v>
      </c>
      <c r="D29" s="178" t="s">
        <v>136</v>
      </c>
      <c r="E29" s="287" t="s">
        <v>451</v>
      </c>
      <c r="F29" s="287" t="s">
        <v>769</v>
      </c>
      <c r="G29" s="28"/>
      <c r="H29" s="18"/>
      <c r="I29" s="287" t="s">
        <v>74</v>
      </c>
      <c r="J29" s="289" t="s">
        <v>73</v>
      </c>
      <c r="K29" s="287" t="s">
        <v>74</v>
      </c>
      <c r="L29" s="1043" t="s">
        <v>951</v>
      </c>
      <c r="M29" s="30">
        <v>45993</v>
      </c>
      <c r="N29" s="30">
        <v>46021</v>
      </c>
      <c r="O29" s="30"/>
      <c r="P29" s="30"/>
      <c r="Q29" s="31">
        <v>0</v>
      </c>
      <c r="R29" s="31">
        <v>0</v>
      </c>
      <c r="S29" s="139">
        <f t="shared" si="0"/>
        <v>0</v>
      </c>
      <c r="T29" s="18">
        <v>0</v>
      </c>
      <c r="U29" s="286">
        <v>0</v>
      </c>
      <c r="V29" s="18">
        <v>12</v>
      </c>
      <c r="W29" s="286">
        <v>302.08</v>
      </c>
      <c r="X29" s="18">
        <v>12</v>
      </c>
      <c r="Y29" s="1044">
        <f t="shared" si="1"/>
        <v>3624.96</v>
      </c>
      <c r="Z29" s="1044">
        <f t="shared" si="1"/>
        <v>3624.96</v>
      </c>
      <c r="AA29" s="18" t="s">
        <v>453</v>
      </c>
    </row>
    <row r="30" spans="1:31" ht="14.25" x14ac:dyDescent="0.2">
      <c r="A30" s="156" t="s">
        <v>374</v>
      </c>
      <c r="B30" s="18" t="s">
        <v>751</v>
      </c>
      <c r="C30" s="290" t="s">
        <v>167</v>
      </c>
      <c r="D30" s="308" t="s">
        <v>710</v>
      </c>
      <c r="E30" s="132" t="s">
        <v>451</v>
      </c>
      <c r="F30" s="132" t="s">
        <v>708</v>
      </c>
      <c r="G30" s="309"/>
      <c r="H30" s="132"/>
      <c r="I30" s="132" t="s">
        <v>74</v>
      </c>
      <c r="J30" s="308" t="s">
        <v>73</v>
      </c>
      <c r="K30" s="132" t="s">
        <v>74</v>
      </c>
      <c r="L30" s="1045" t="s">
        <v>709</v>
      </c>
      <c r="M30" s="291">
        <v>45996</v>
      </c>
      <c r="N30" s="291">
        <v>46016</v>
      </c>
      <c r="O30" s="132"/>
      <c r="P30" s="310"/>
      <c r="Q30" s="326">
        <v>0</v>
      </c>
      <c r="R30" s="326">
        <v>0</v>
      </c>
      <c r="S30" s="329">
        <v>0</v>
      </c>
      <c r="T30" s="18">
        <v>0</v>
      </c>
      <c r="U30" s="328">
        <v>0</v>
      </c>
      <c r="V30" s="18">
        <v>7</v>
      </c>
      <c r="W30" s="286">
        <v>302.08</v>
      </c>
      <c r="X30" s="18">
        <v>7</v>
      </c>
      <c r="Y30" s="397">
        <f t="shared" si="1"/>
        <v>2114.56</v>
      </c>
      <c r="Z30" s="397">
        <f t="shared" ref="Z30:Z42" si="8">(T30*U30)+(V30*W30)</f>
        <v>2114.56</v>
      </c>
      <c r="AA30" s="18" t="s">
        <v>453</v>
      </c>
    </row>
    <row r="31" spans="1:31" ht="14.25" x14ac:dyDescent="0.2">
      <c r="A31" s="156" t="s">
        <v>374</v>
      </c>
      <c r="B31" s="18" t="s">
        <v>751</v>
      </c>
      <c r="C31" s="140" t="s">
        <v>706</v>
      </c>
      <c r="D31" s="307" t="s">
        <v>707</v>
      </c>
      <c r="E31" s="125" t="s">
        <v>451</v>
      </c>
      <c r="F31" s="125" t="s">
        <v>708</v>
      </c>
      <c r="G31" s="126"/>
      <c r="H31" s="125"/>
      <c r="I31" s="125" t="s">
        <v>74</v>
      </c>
      <c r="J31" s="313" t="s">
        <v>73</v>
      </c>
      <c r="K31" s="125" t="s">
        <v>74</v>
      </c>
      <c r="L31" s="1045" t="s">
        <v>709</v>
      </c>
      <c r="M31" s="52">
        <v>45999</v>
      </c>
      <c r="N31" s="52">
        <v>46019</v>
      </c>
      <c r="O31" s="129"/>
      <c r="P31" s="130"/>
      <c r="Q31" s="1046">
        <v>0</v>
      </c>
      <c r="R31" s="1046">
        <v>0</v>
      </c>
      <c r="S31" s="329">
        <v>0</v>
      </c>
      <c r="T31" s="39">
        <v>0</v>
      </c>
      <c r="U31" s="1047">
        <v>0</v>
      </c>
      <c r="V31" s="39">
        <v>7</v>
      </c>
      <c r="W31" s="1048">
        <v>302.08</v>
      </c>
      <c r="X31" s="39">
        <v>7</v>
      </c>
      <c r="Y31" s="1049">
        <f t="shared" si="1"/>
        <v>2114.56</v>
      </c>
      <c r="Z31" s="397">
        <f t="shared" si="8"/>
        <v>2114.56</v>
      </c>
      <c r="AA31" s="39" t="s">
        <v>453</v>
      </c>
    </row>
    <row r="32" spans="1:31" ht="14.25" x14ac:dyDescent="0.2">
      <c r="A32" s="156" t="s">
        <v>374</v>
      </c>
      <c r="B32" s="18" t="s">
        <v>751</v>
      </c>
      <c r="C32" s="290" t="s">
        <v>360</v>
      </c>
      <c r="D32" s="132" t="s">
        <v>732</v>
      </c>
      <c r="E32" s="132" t="s">
        <v>451</v>
      </c>
      <c r="F32" s="132" t="s">
        <v>708</v>
      </c>
      <c r="G32" s="309"/>
      <c r="H32" s="308"/>
      <c r="I32" s="308" t="s">
        <v>74</v>
      </c>
      <c r="J32" s="308" t="s">
        <v>73</v>
      </c>
      <c r="K32" s="132" t="s">
        <v>74</v>
      </c>
      <c r="L32" s="1045" t="s">
        <v>709</v>
      </c>
      <c r="M32" s="30">
        <v>45992</v>
      </c>
      <c r="N32" s="30">
        <v>46021</v>
      </c>
      <c r="O32" s="132"/>
      <c r="P32" s="310"/>
      <c r="Q32" s="326">
        <v>0</v>
      </c>
      <c r="R32" s="326">
        <v>0</v>
      </c>
      <c r="S32" s="329">
        <v>0</v>
      </c>
      <c r="T32" s="132">
        <v>0</v>
      </c>
      <c r="U32" s="328">
        <v>0</v>
      </c>
      <c r="V32" s="18">
        <v>9</v>
      </c>
      <c r="W32" s="286">
        <v>302.08</v>
      </c>
      <c r="X32" s="18">
        <v>9</v>
      </c>
      <c r="Y32" s="397">
        <f t="shared" si="1"/>
        <v>2718.72</v>
      </c>
      <c r="Z32" s="397">
        <f t="shared" si="8"/>
        <v>2718.72</v>
      </c>
      <c r="AA32" s="18" t="s">
        <v>453</v>
      </c>
    </row>
    <row r="33" spans="1:27" ht="14.25" x14ac:dyDescent="0.2">
      <c r="A33" s="156" t="s">
        <v>374</v>
      </c>
      <c r="B33" s="18" t="s">
        <v>751</v>
      </c>
      <c r="C33" s="290" t="s">
        <v>143</v>
      </c>
      <c r="D33" s="132" t="s">
        <v>711</v>
      </c>
      <c r="E33" s="125" t="s">
        <v>451</v>
      </c>
      <c r="F33" s="132" t="s">
        <v>708</v>
      </c>
      <c r="G33" s="309"/>
      <c r="H33" s="132"/>
      <c r="I33" s="132" t="s">
        <v>74</v>
      </c>
      <c r="J33" s="308" t="s">
        <v>73</v>
      </c>
      <c r="K33" s="132" t="s">
        <v>74</v>
      </c>
      <c r="L33" s="1045" t="s">
        <v>709</v>
      </c>
      <c r="M33" s="30">
        <v>45994</v>
      </c>
      <c r="N33" s="30">
        <v>46022</v>
      </c>
      <c r="O33" s="132"/>
      <c r="P33" s="310"/>
      <c r="Q33" s="326">
        <v>0</v>
      </c>
      <c r="R33" s="326">
        <v>0</v>
      </c>
      <c r="S33" s="327">
        <v>0</v>
      </c>
      <c r="T33" s="18">
        <v>0</v>
      </c>
      <c r="U33" s="328">
        <v>0</v>
      </c>
      <c r="V33" s="18">
        <v>8</v>
      </c>
      <c r="W33" s="286">
        <v>302.08</v>
      </c>
      <c r="X33" s="18">
        <v>8</v>
      </c>
      <c r="Y33" s="397">
        <f t="shared" si="1"/>
        <v>2416.64</v>
      </c>
      <c r="Z33" s="397">
        <f t="shared" si="8"/>
        <v>2416.64</v>
      </c>
      <c r="AA33" s="18" t="s">
        <v>453</v>
      </c>
    </row>
    <row r="34" spans="1:27" ht="14.25" x14ac:dyDescent="0.2">
      <c r="A34" s="156" t="s">
        <v>374</v>
      </c>
      <c r="B34" s="18" t="s">
        <v>751</v>
      </c>
      <c r="C34" s="290" t="s">
        <v>352</v>
      </c>
      <c r="D34" s="308" t="s">
        <v>712</v>
      </c>
      <c r="E34" s="132" t="s">
        <v>451</v>
      </c>
      <c r="F34" s="132" t="s">
        <v>708</v>
      </c>
      <c r="G34" s="309"/>
      <c r="H34" s="132"/>
      <c r="I34" s="132" t="s">
        <v>74</v>
      </c>
      <c r="J34" s="308" t="s">
        <v>73</v>
      </c>
      <c r="K34" s="132" t="s">
        <v>74</v>
      </c>
      <c r="L34" s="1045" t="s">
        <v>709</v>
      </c>
      <c r="M34" s="30">
        <v>45999</v>
      </c>
      <c r="N34" s="30">
        <v>46019</v>
      </c>
      <c r="O34" s="132"/>
      <c r="P34" s="310"/>
      <c r="Q34" s="326">
        <v>0</v>
      </c>
      <c r="R34" s="326">
        <v>0</v>
      </c>
      <c r="S34" s="329">
        <v>0</v>
      </c>
      <c r="T34" s="18">
        <v>0</v>
      </c>
      <c r="U34" s="328">
        <v>0</v>
      </c>
      <c r="V34" s="18">
        <v>7</v>
      </c>
      <c r="W34" s="286">
        <v>302.08</v>
      </c>
      <c r="X34" s="18">
        <v>7</v>
      </c>
      <c r="Y34" s="397">
        <f t="shared" si="1"/>
        <v>2114.56</v>
      </c>
      <c r="Z34" s="397">
        <f t="shared" si="8"/>
        <v>2114.56</v>
      </c>
      <c r="AA34" s="18" t="s">
        <v>453</v>
      </c>
    </row>
    <row r="35" spans="1:27" ht="14.25" x14ac:dyDescent="0.2">
      <c r="A35" s="156" t="s">
        <v>374</v>
      </c>
      <c r="B35" s="18" t="s">
        <v>751</v>
      </c>
      <c r="C35" s="290" t="s">
        <v>171</v>
      </c>
      <c r="D35" s="132" t="s">
        <v>714</v>
      </c>
      <c r="E35" s="132" t="s">
        <v>451</v>
      </c>
      <c r="F35" s="132" t="s">
        <v>708</v>
      </c>
      <c r="G35" s="309"/>
      <c r="H35" s="132"/>
      <c r="I35" s="132" t="s">
        <v>74</v>
      </c>
      <c r="J35" s="308" t="s">
        <v>73</v>
      </c>
      <c r="K35" s="132" t="s">
        <v>74</v>
      </c>
      <c r="L35" s="1045" t="s">
        <v>709</v>
      </c>
      <c r="M35" s="30">
        <v>45994</v>
      </c>
      <c r="N35" s="30">
        <v>46022</v>
      </c>
      <c r="O35" s="132"/>
      <c r="P35" s="310"/>
      <c r="Q35" s="326">
        <v>0</v>
      </c>
      <c r="R35" s="326">
        <v>0</v>
      </c>
      <c r="S35" s="327">
        <v>0</v>
      </c>
      <c r="T35" s="18">
        <v>0</v>
      </c>
      <c r="U35" s="328">
        <v>0</v>
      </c>
      <c r="V35" s="18">
        <v>8</v>
      </c>
      <c r="W35" s="286">
        <v>302.08</v>
      </c>
      <c r="X35" s="18">
        <v>8</v>
      </c>
      <c r="Y35" s="397">
        <f t="shared" si="1"/>
        <v>2416.64</v>
      </c>
      <c r="Z35" s="397">
        <f t="shared" si="8"/>
        <v>2416.64</v>
      </c>
      <c r="AA35" s="18" t="s">
        <v>453</v>
      </c>
    </row>
    <row r="36" spans="1:27" ht="15.75" customHeight="1" x14ac:dyDescent="0.2">
      <c r="A36" s="156" t="s">
        <v>374</v>
      </c>
      <c r="B36" s="18" t="s">
        <v>751</v>
      </c>
      <c r="C36" s="290" t="s">
        <v>141</v>
      </c>
      <c r="D36" s="132" t="s">
        <v>715</v>
      </c>
      <c r="E36" s="132" t="s">
        <v>451</v>
      </c>
      <c r="F36" s="132" t="s">
        <v>708</v>
      </c>
      <c r="G36" s="309"/>
      <c r="H36" s="132"/>
      <c r="I36" s="132" t="s">
        <v>74</v>
      </c>
      <c r="J36" s="308" t="s">
        <v>73</v>
      </c>
      <c r="K36" s="132" t="s">
        <v>74</v>
      </c>
      <c r="L36" s="1045" t="s">
        <v>709</v>
      </c>
      <c r="M36" s="30">
        <v>45992</v>
      </c>
      <c r="N36" s="30">
        <v>46010</v>
      </c>
      <c r="O36" s="132"/>
      <c r="P36" s="310"/>
      <c r="Q36" s="326">
        <v>0</v>
      </c>
      <c r="R36" s="326">
        <v>0</v>
      </c>
      <c r="S36" s="327">
        <v>0</v>
      </c>
      <c r="T36" s="18">
        <v>0</v>
      </c>
      <c r="U36" s="328">
        <v>0</v>
      </c>
      <c r="V36" s="18">
        <v>10</v>
      </c>
      <c r="W36" s="286">
        <v>302.08</v>
      </c>
      <c r="X36" s="18">
        <v>10</v>
      </c>
      <c r="Y36" s="397">
        <f t="shared" si="1"/>
        <v>3020.7999999999997</v>
      </c>
      <c r="Z36" s="397">
        <f t="shared" si="8"/>
        <v>3020.7999999999997</v>
      </c>
      <c r="AA36" s="18" t="s">
        <v>453</v>
      </c>
    </row>
    <row r="37" spans="1:27" ht="15.75" customHeight="1" x14ac:dyDescent="0.2">
      <c r="A37" s="156" t="s">
        <v>374</v>
      </c>
      <c r="B37" s="18" t="s">
        <v>751</v>
      </c>
      <c r="C37" s="177" t="s">
        <v>153</v>
      </c>
      <c r="D37" s="303" t="s">
        <v>742</v>
      </c>
      <c r="E37" s="132" t="s">
        <v>451</v>
      </c>
      <c r="F37" s="132" t="s">
        <v>708</v>
      </c>
      <c r="G37" s="309"/>
      <c r="H37" s="308"/>
      <c r="I37" s="132" t="s">
        <v>74</v>
      </c>
      <c r="J37" s="308" t="s">
        <v>73</v>
      </c>
      <c r="K37" s="132" t="s">
        <v>74</v>
      </c>
      <c r="L37" s="1045" t="s">
        <v>709</v>
      </c>
      <c r="M37" s="30">
        <v>45996</v>
      </c>
      <c r="N37" s="30">
        <v>46016</v>
      </c>
      <c r="O37" s="132"/>
      <c r="P37" s="310"/>
      <c r="Q37" s="326">
        <v>0</v>
      </c>
      <c r="R37" s="326">
        <v>0</v>
      </c>
      <c r="S37" s="329">
        <v>0</v>
      </c>
      <c r="T37" s="132">
        <v>0</v>
      </c>
      <c r="U37" s="328">
        <v>0</v>
      </c>
      <c r="V37" s="18">
        <v>7</v>
      </c>
      <c r="W37" s="286">
        <v>302.08</v>
      </c>
      <c r="X37" s="18">
        <v>7</v>
      </c>
      <c r="Y37" s="397">
        <f t="shared" si="1"/>
        <v>2114.56</v>
      </c>
      <c r="Z37" s="397">
        <f t="shared" si="8"/>
        <v>2114.56</v>
      </c>
      <c r="AA37" s="18" t="s">
        <v>453</v>
      </c>
    </row>
    <row r="38" spans="1:27" ht="15.75" customHeight="1" x14ac:dyDescent="0.2">
      <c r="A38" s="156" t="s">
        <v>374</v>
      </c>
      <c r="B38" s="18" t="s">
        <v>751</v>
      </c>
      <c r="C38" s="290" t="s">
        <v>145</v>
      </c>
      <c r="D38" s="132" t="s">
        <v>716</v>
      </c>
      <c r="E38" s="132" t="s">
        <v>451</v>
      </c>
      <c r="F38" s="132" t="s">
        <v>708</v>
      </c>
      <c r="G38" s="309"/>
      <c r="H38" s="132"/>
      <c r="I38" s="132" t="s">
        <v>74</v>
      </c>
      <c r="J38" s="308" t="s">
        <v>73</v>
      </c>
      <c r="K38" s="132" t="s">
        <v>74</v>
      </c>
      <c r="L38" s="1045" t="s">
        <v>709</v>
      </c>
      <c r="M38" s="30">
        <v>45996</v>
      </c>
      <c r="N38" s="30">
        <v>46016</v>
      </c>
      <c r="O38" s="132"/>
      <c r="P38" s="310"/>
      <c r="Q38" s="326">
        <v>0</v>
      </c>
      <c r="R38" s="326">
        <v>0</v>
      </c>
      <c r="S38" s="327">
        <v>0</v>
      </c>
      <c r="T38" s="18">
        <v>0</v>
      </c>
      <c r="U38" s="328">
        <v>0</v>
      </c>
      <c r="V38" s="18">
        <v>7</v>
      </c>
      <c r="W38" s="286">
        <v>302.08</v>
      </c>
      <c r="X38" s="18">
        <v>7</v>
      </c>
      <c r="Y38" s="397">
        <f t="shared" si="1"/>
        <v>2114.56</v>
      </c>
      <c r="Z38" s="397">
        <f t="shared" si="8"/>
        <v>2114.56</v>
      </c>
      <c r="AA38" s="18" t="s">
        <v>453</v>
      </c>
    </row>
    <row r="39" spans="1:27" ht="15.75" customHeight="1" x14ac:dyDescent="0.2">
      <c r="A39" s="156" t="s">
        <v>374</v>
      </c>
      <c r="B39" s="18" t="s">
        <v>751</v>
      </c>
      <c r="C39" s="290" t="s">
        <v>350</v>
      </c>
      <c r="D39" s="308" t="s">
        <v>718</v>
      </c>
      <c r="E39" s="132" t="s">
        <v>451</v>
      </c>
      <c r="F39" s="132" t="s">
        <v>708</v>
      </c>
      <c r="G39" s="309"/>
      <c r="H39" s="132"/>
      <c r="I39" s="132" t="s">
        <v>74</v>
      </c>
      <c r="J39" s="308" t="s">
        <v>73</v>
      </c>
      <c r="K39" s="132" t="s">
        <v>74</v>
      </c>
      <c r="L39" s="1045" t="s">
        <v>709</v>
      </c>
      <c r="M39" s="291">
        <v>45992</v>
      </c>
      <c r="N39" s="291">
        <v>46021</v>
      </c>
      <c r="O39" s="132"/>
      <c r="P39" s="310"/>
      <c r="Q39" s="326">
        <v>0</v>
      </c>
      <c r="R39" s="326">
        <v>0</v>
      </c>
      <c r="S39" s="329">
        <v>0</v>
      </c>
      <c r="T39" s="18">
        <v>0</v>
      </c>
      <c r="U39" s="286">
        <v>0</v>
      </c>
      <c r="V39" s="18">
        <v>9</v>
      </c>
      <c r="W39" s="286">
        <v>302.08</v>
      </c>
      <c r="X39" s="18">
        <v>9</v>
      </c>
      <c r="Y39" s="397">
        <f t="shared" si="1"/>
        <v>2718.72</v>
      </c>
      <c r="Z39" s="397">
        <f t="shared" si="8"/>
        <v>2718.72</v>
      </c>
      <c r="AA39" s="18" t="s">
        <v>453</v>
      </c>
    </row>
    <row r="40" spans="1:27" ht="15.75" customHeight="1" x14ac:dyDescent="0.2">
      <c r="A40" s="156" t="s">
        <v>374</v>
      </c>
      <c r="B40" s="18" t="s">
        <v>751</v>
      </c>
      <c r="C40" s="290" t="s">
        <v>146</v>
      </c>
      <c r="D40" s="132" t="s">
        <v>719</v>
      </c>
      <c r="E40" s="132" t="s">
        <v>451</v>
      </c>
      <c r="F40" s="132" t="s">
        <v>708</v>
      </c>
      <c r="G40" s="309"/>
      <c r="H40" s="132"/>
      <c r="I40" s="132" t="s">
        <v>74</v>
      </c>
      <c r="J40" s="308" t="s">
        <v>73</v>
      </c>
      <c r="K40" s="132" t="s">
        <v>74</v>
      </c>
      <c r="L40" s="1045" t="s">
        <v>709</v>
      </c>
      <c r="M40" s="30">
        <v>45992</v>
      </c>
      <c r="N40" s="30">
        <v>46000</v>
      </c>
      <c r="O40" s="132"/>
      <c r="P40" s="310"/>
      <c r="Q40" s="326">
        <v>0</v>
      </c>
      <c r="R40" s="326">
        <v>0</v>
      </c>
      <c r="S40" s="327">
        <v>0</v>
      </c>
      <c r="T40" s="132">
        <v>0</v>
      </c>
      <c r="U40" s="328">
        <v>0</v>
      </c>
      <c r="V40" s="18">
        <v>6</v>
      </c>
      <c r="W40" s="286">
        <v>302.08</v>
      </c>
      <c r="X40" s="18">
        <v>6</v>
      </c>
      <c r="Y40" s="397">
        <f t="shared" si="1"/>
        <v>1812.48</v>
      </c>
      <c r="Z40" s="397">
        <f t="shared" si="8"/>
        <v>1812.48</v>
      </c>
      <c r="AA40" s="18" t="s">
        <v>453</v>
      </c>
    </row>
    <row r="41" spans="1:27" ht="14.25" x14ac:dyDescent="0.2">
      <c r="A41" s="156" t="s">
        <v>374</v>
      </c>
      <c r="B41" s="18" t="s">
        <v>751</v>
      </c>
      <c r="C41" s="290" t="s">
        <v>142</v>
      </c>
      <c r="D41" s="308" t="s">
        <v>713</v>
      </c>
      <c r="E41" s="132" t="s">
        <v>451</v>
      </c>
      <c r="F41" s="132" t="s">
        <v>708</v>
      </c>
      <c r="G41" s="309"/>
      <c r="H41" s="132"/>
      <c r="I41" s="132" t="s">
        <v>74</v>
      </c>
      <c r="J41" s="308" t="s">
        <v>73</v>
      </c>
      <c r="K41" s="132" t="s">
        <v>74</v>
      </c>
      <c r="L41" s="1045" t="s">
        <v>709</v>
      </c>
      <c r="M41" s="30">
        <v>45992</v>
      </c>
      <c r="N41" s="30">
        <v>46021</v>
      </c>
      <c r="O41" s="132"/>
      <c r="P41" s="310"/>
      <c r="Q41" s="326">
        <v>0</v>
      </c>
      <c r="R41" s="326">
        <v>0</v>
      </c>
      <c r="S41" s="329">
        <v>0</v>
      </c>
      <c r="T41" s="18">
        <v>0</v>
      </c>
      <c r="U41" s="328">
        <v>0</v>
      </c>
      <c r="V41" s="18">
        <v>9</v>
      </c>
      <c r="W41" s="328">
        <v>302.08</v>
      </c>
      <c r="X41" s="18">
        <v>9</v>
      </c>
      <c r="Y41" s="397">
        <f t="shared" si="1"/>
        <v>2718.72</v>
      </c>
      <c r="Z41" s="397">
        <f t="shared" si="8"/>
        <v>2718.72</v>
      </c>
      <c r="AA41" s="18" t="s">
        <v>453</v>
      </c>
    </row>
    <row r="42" spans="1:27" ht="14.25" x14ac:dyDescent="0.2">
      <c r="A42" s="156" t="s">
        <v>374</v>
      </c>
      <c r="B42" s="18" t="s">
        <v>751</v>
      </c>
      <c r="C42" s="290" t="s">
        <v>351</v>
      </c>
      <c r="D42" s="308" t="s">
        <v>718</v>
      </c>
      <c r="E42" s="132" t="s">
        <v>451</v>
      </c>
      <c r="F42" s="132" t="s">
        <v>708</v>
      </c>
      <c r="G42" s="309"/>
      <c r="H42" s="132"/>
      <c r="I42" s="132" t="s">
        <v>74</v>
      </c>
      <c r="J42" s="308" t="s">
        <v>73</v>
      </c>
      <c r="K42" s="132" t="s">
        <v>74</v>
      </c>
      <c r="L42" s="1045" t="s">
        <v>709</v>
      </c>
      <c r="M42" s="30">
        <v>45999</v>
      </c>
      <c r="N42" s="30">
        <v>46019</v>
      </c>
      <c r="O42" s="132"/>
      <c r="P42" s="310"/>
      <c r="Q42" s="326">
        <v>0</v>
      </c>
      <c r="R42" s="326">
        <v>0</v>
      </c>
      <c r="S42" s="329">
        <v>0</v>
      </c>
      <c r="T42" s="132">
        <v>0</v>
      </c>
      <c r="U42" s="328">
        <v>0</v>
      </c>
      <c r="V42" s="18">
        <v>7</v>
      </c>
      <c r="W42" s="286">
        <v>302.08</v>
      </c>
      <c r="X42" s="18">
        <v>7</v>
      </c>
      <c r="Y42" s="397">
        <f t="shared" si="1"/>
        <v>2114.56</v>
      </c>
      <c r="Z42" s="397">
        <f t="shared" si="8"/>
        <v>2114.56</v>
      </c>
      <c r="AA42" s="18" t="s">
        <v>453</v>
      </c>
    </row>
    <row r="43" spans="1:27" ht="14.25" x14ac:dyDescent="0.2">
      <c r="A43" s="156" t="s">
        <v>374</v>
      </c>
      <c r="B43" s="18" t="s">
        <v>751</v>
      </c>
      <c r="C43" s="290" t="s">
        <v>159</v>
      </c>
      <c r="D43" s="132" t="s">
        <v>720</v>
      </c>
      <c r="E43" s="132" t="s">
        <v>451</v>
      </c>
      <c r="F43" s="132" t="s">
        <v>708</v>
      </c>
      <c r="G43" s="309"/>
      <c r="H43" s="132"/>
      <c r="I43" s="132" t="s">
        <v>74</v>
      </c>
      <c r="J43" s="308" t="s">
        <v>73</v>
      </c>
      <c r="K43" s="132" t="s">
        <v>74</v>
      </c>
      <c r="L43" s="1045" t="s">
        <v>721</v>
      </c>
      <c r="M43" s="30">
        <v>45996</v>
      </c>
      <c r="N43" s="30">
        <v>46016</v>
      </c>
      <c r="O43" s="132"/>
      <c r="P43" s="310"/>
      <c r="Q43" s="326">
        <v>0</v>
      </c>
      <c r="R43" s="326">
        <v>0</v>
      </c>
      <c r="S43" s="329">
        <v>0</v>
      </c>
      <c r="T43" s="132">
        <v>0</v>
      </c>
      <c r="U43" s="328">
        <v>0</v>
      </c>
      <c r="V43" s="18">
        <v>7</v>
      </c>
      <c r="W43" s="286">
        <v>302.08</v>
      </c>
      <c r="X43" s="18">
        <v>7</v>
      </c>
      <c r="Y43" s="397">
        <f t="shared" si="1"/>
        <v>2114.56</v>
      </c>
      <c r="Z43" s="397">
        <f t="shared" si="1"/>
        <v>2114.56</v>
      </c>
      <c r="AA43" s="18" t="s">
        <v>453</v>
      </c>
    </row>
    <row r="44" spans="1:27" ht="14.25" x14ac:dyDescent="0.2">
      <c r="A44" s="156" t="s">
        <v>374</v>
      </c>
      <c r="B44" s="18" t="s">
        <v>751</v>
      </c>
      <c r="C44" s="290" t="s">
        <v>147</v>
      </c>
      <c r="D44" s="308" t="s">
        <v>717</v>
      </c>
      <c r="E44" s="132" t="s">
        <v>451</v>
      </c>
      <c r="F44" s="132" t="s">
        <v>708</v>
      </c>
      <c r="G44" s="309"/>
      <c r="H44" s="308"/>
      <c r="I44" s="308" t="s">
        <v>74</v>
      </c>
      <c r="J44" s="308" t="s">
        <v>73</v>
      </c>
      <c r="K44" s="308" t="s">
        <v>74</v>
      </c>
      <c r="L44" s="1045" t="s">
        <v>721</v>
      </c>
      <c r="M44" s="30">
        <v>45992</v>
      </c>
      <c r="N44" s="30">
        <v>45996</v>
      </c>
      <c r="O44" s="308"/>
      <c r="P44" s="312"/>
      <c r="Q44" s="330">
        <v>0</v>
      </c>
      <c r="R44" s="330">
        <v>0</v>
      </c>
      <c r="S44" s="329">
        <v>0</v>
      </c>
      <c r="T44" s="132">
        <v>0</v>
      </c>
      <c r="U44" s="328">
        <v>0</v>
      </c>
      <c r="V44" s="18">
        <v>5</v>
      </c>
      <c r="W44" s="286">
        <v>302.08</v>
      </c>
      <c r="X44" s="18">
        <v>5</v>
      </c>
      <c r="Y44" s="397">
        <f t="shared" si="1"/>
        <v>1510.3999999999999</v>
      </c>
      <c r="Z44" s="397">
        <f t="shared" si="1"/>
        <v>1510.3999999999999</v>
      </c>
      <c r="AA44" s="18" t="s">
        <v>453</v>
      </c>
    </row>
    <row r="45" spans="1:27" ht="14.25" x14ac:dyDescent="0.2">
      <c r="A45" s="156" t="s">
        <v>374</v>
      </c>
      <c r="B45" s="18" t="s">
        <v>751</v>
      </c>
      <c r="C45" s="290" t="s">
        <v>156</v>
      </c>
      <c r="D45" s="132" t="s">
        <v>730</v>
      </c>
      <c r="E45" s="132" t="s">
        <v>451</v>
      </c>
      <c r="F45" s="132" t="s">
        <v>708</v>
      </c>
      <c r="G45" s="309"/>
      <c r="H45" s="132"/>
      <c r="I45" s="132" t="s">
        <v>74</v>
      </c>
      <c r="J45" s="308" t="s">
        <v>73</v>
      </c>
      <c r="K45" s="132" t="s">
        <v>74</v>
      </c>
      <c r="L45" s="1045" t="s">
        <v>721</v>
      </c>
      <c r="M45" s="291">
        <v>45992</v>
      </c>
      <c r="N45" s="291">
        <v>46020</v>
      </c>
      <c r="O45" s="132"/>
      <c r="P45" s="310"/>
      <c r="Q45" s="326">
        <v>0</v>
      </c>
      <c r="R45" s="326">
        <v>0</v>
      </c>
      <c r="S45" s="329">
        <v>0</v>
      </c>
      <c r="T45" s="18">
        <v>0</v>
      </c>
      <c r="U45" s="286">
        <v>0</v>
      </c>
      <c r="V45" s="18">
        <v>11</v>
      </c>
      <c r="W45" s="286">
        <v>302.08</v>
      </c>
      <c r="X45" s="18">
        <v>11</v>
      </c>
      <c r="Y45" s="397">
        <f t="shared" si="1"/>
        <v>3322.8799999999997</v>
      </c>
      <c r="Z45" s="397">
        <f t="shared" ref="Z45" si="9">(T45*U45)+(V45*W45)</f>
        <v>3322.8799999999997</v>
      </c>
      <c r="AA45" s="18" t="s">
        <v>453</v>
      </c>
    </row>
    <row r="46" spans="1:27" ht="14.25" x14ac:dyDescent="0.2">
      <c r="A46" s="156" t="s">
        <v>374</v>
      </c>
      <c r="B46" s="18" t="s">
        <v>751</v>
      </c>
      <c r="C46" s="290" t="s">
        <v>155</v>
      </c>
      <c r="D46" s="303" t="s">
        <v>727</v>
      </c>
      <c r="E46" s="132" t="s">
        <v>451</v>
      </c>
      <c r="F46" s="132" t="s">
        <v>708</v>
      </c>
      <c r="G46" s="309"/>
      <c r="H46" s="132"/>
      <c r="I46" s="132" t="s">
        <v>74</v>
      </c>
      <c r="J46" s="308" t="s">
        <v>73</v>
      </c>
      <c r="K46" s="132" t="s">
        <v>74</v>
      </c>
      <c r="L46" s="1045" t="s">
        <v>721</v>
      </c>
      <c r="M46" s="30">
        <v>45992</v>
      </c>
      <c r="N46" s="30">
        <v>46021</v>
      </c>
      <c r="O46" s="319"/>
      <c r="P46" s="319"/>
      <c r="Q46" s="326">
        <v>0</v>
      </c>
      <c r="R46" s="326">
        <v>0</v>
      </c>
      <c r="S46" s="327">
        <v>0</v>
      </c>
      <c r="T46" s="132">
        <v>0</v>
      </c>
      <c r="U46" s="328">
        <v>0</v>
      </c>
      <c r="V46" s="18">
        <v>9</v>
      </c>
      <c r="W46" s="286">
        <v>302.08</v>
      </c>
      <c r="X46" s="18">
        <v>9</v>
      </c>
      <c r="Y46" s="397">
        <f t="shared" si="1"/>
        <v>2718.72</v>
      </c>
      <c r="Z46" s="397">
        <f t="shared" si="1"/>
        <v>2718.72</v>
      </c>
      <c r="AA46" s="18" t="s">
        <v>453</v>
      </c>
    </row>
    <row r="47" spans="1:27" ht="15.75" customHeight="1" x14ac:dyDescent="0.2">
      <c r="A47" s="156" t="s">
        <v>374</v>
      </c>
      <c r="B47" s="18" t="s">
        <v>751</v>
      </c>
      <c r="C47" s="290" t="s">
        <v>154</v>
      </c>
      <c r="D47" s="132" t="s">
        <v>722</v>
      </c>
      <c r="E47" s="132" t="s">
        <v>451</v>
      </c>
      <c r="F47" s="132" t="s">
        <v>708</v>
      </c>
      <c r="G47" s="309"/>
      <c r="H47" s="132"/>
      <c r="I47" s="132" t="s">
        <v>74</v>
      </c>
      <c r="J47" s="308" t="s">
        <v>73</v>
      </c>
      <c r="K47" s="132" t="s">
        <v>74</v>
      </c>
      <c r="L47" s="1045" t="s">
        <v>721</v>
      </c>
      <c r="M47" s="291">
        <v>45992</v>
      </c>
      <c r="N47" s="291">
        <v>46021</v>
      </c>
      <c r="O47" s="132"/>
      <c r="P47" s="310"/>
      <c r="Q47" s="326">
        <v>0</v>
      </c>
      <c r="R47" s="326">
        <v>0</v>
      </c>
      <c r="S47" s="327">
        <v>0</v>
      </c>
      <c r="T47" s="132">
        <v>0</v>
      </c>
      <c r="U47" s="328">
        <v>0</v>
      </c>
      <c r="V47" s="18">
        <v>9</v>
      </c>
      <c r="W47" s="286">
        <v>302.08</v>
      </c>
      <c r="X47" s="132">
        <v>9</v>
      </c>
      <c r="Y47" s="397">
        <f t="shared" ref="Y47:Z61" si="10">(T47*U47)+(V47*W47)</f>
        <v>2718.72</v>
      </c>
      <c r="Z47" s="397">
        <f t="shared" si="10"/>
        <v>2718.72</v>
      </c>
      <c r="AA47" s="18" t="s">
        <v>453</v>
      </c>
    </row>
    <row r="48" spans="1:27" ht="15.75" customHeight="1" x14ac:dyDescent="0.2">
      <c r="A48" s="156" t="s">
        <v>374</v>
      </c>
      <c r="B48" s="18" t="s">
        <v>751</v>
      </c>
      <c r="C48" s="290" t="s">
        <v>157</v>
      </c>
      <c r="D48" s="132" t="s">
        <v>724</v>
      </c>
      <c r="E48" s="132" t="s">
        <v>451</v>
      </c>
      <c r="F48" s="132" t="s">
        <v>708</v>
      </c>
      <c r="G48" s="309"/>
      <c r="H48" s="132"/>
      <c r="I48" s="132" t="s">
        <v>74</v>
      </c>
      <c r="J48" s="308" t="s">
        <v>73</v>
      </c>
      <c r="K48" s="132" t="s">
        <v>74</v>
      </c>
      <c r="L48" s="1045" t="s">
        <v>721</v>
      </c>
      <c r="M48" s="291">
        <v>45994</v>
      </c>
      <c r="N48" s="291">
        <v>46022</v>
      </c>
      <c r="O48" s="132"/>
      <c r="P48" s="310"/>
      <c r="Q48" s="326">
        <v>0</v>
      </c>
      <c r="R48" s="326">
        <v>0</v>
      </c>
      <c r="S48" s="329">
        <v>0</v>
      </c>
      <c r="T48" s="132">
        <v>0</v>
      </c>
      <c r="U48" s="328">
        <v>0</v>
      </c>
      <c r="V48" s="18">
        <v>8</v>
      </c>
      <c r="W48" s="286">
        <v>302.08</v>
      </c>
      <c r="X48" s="132">
        <v>8</v>
      </c>
      <c r="Y48" s="397">
        <f t="shared" si="10"/>
        <v>2416.64</v>
      </c>
      <c r="Z48" s="397">
        <f t="shared" si="10"/>
        <v>2416.64</v>
      </c>
      <c r="AA48" s="18" t="s">
        <v>453</v>
      </c>
    </row>
    <row r="49" spans="1:27" ht="15.75" customHeight="1" x14ac:dyDescent="0.2">
      <c r="A49" s="156" t="s">
        <v>374</v>
      </c>
      <c r="B49" s="18" t="s">
        <v>751</v>
      </c>
      <c r="C49" s="126" t="s">
        <v>158</v>
      </c>
      <c r="D49" s="125" t="s">
        <v>728</v>
      </c>
      <c r="E49" s="125" t="s">
        <v>451</v>
      </c>
      <c r="F49" s="125" t="s">
        <v>708</v>
      </c>
      <c r="G49" s="1050"/>
      <c r="H49" s="125"/>
      <c r="I49" s="125" t="s">
        <v>74</v>
      </c>
      <c r="J49" s="313" t="s">
        <v>73</v>
      </c>
      <c r="K49" s="125" t="s">
        <v>74</v>
      </c>
      <c r="L49" s="1045" t="s">
        <v>721</v>
      </c>
      <c r="M49" s="52">
        <v>45994</v>
      </c>
      <c r="N49" s="52">
        <v>46022</v>
      </c>
      <c r="O49" s="125"/>
      <c r="P49" s="1051"/>
      <c r="Q49" s="1046">
        <v>0</v>
      </c>
      <c r="R49" s="1046">
        <v>0</v>
      </c>
      <c r="S49" s="329">
        <v>0</v>
      </c>
      <c r="T49" s="125">
        <v>0</v>
      </c>
      <c r="U49" s="1047">
        <v>0</v>
      </c>
      <c r="V49" s="39">
        <v>8</v>
      </c>
      <c r="W49" s="1048">
        <v>302.08</v>
      </c>
      <c r="X49" s="39">
        <v>8</v>
      </c>
      <c r="Y49" s="1049">
        <f t="shared" si="10"/>
        <v>2416.64</v>
      </c>
      <c r="Z49" s="1049">
        <f t="shared" si="10"/>
        <v>2416.64</v>
      </c>
      <c r="AA49" s="39" t="s">
        <v>453</v>
      </c>
    </row>
    <row r="50" spans="1:27" ht="15.75" customHeight="1" x14ac:dyDescent="0.2">
      <c r="A50" s="156" t="s">
        <v>374</v>
      </c>
      <c r="B50" s="18" t="s">
        <v>751</v>
      </c>
      <c r="C50" s="177" t="s">
        <v>775</v>
      </c>
      <c r="D50" s="303" t="s">
        <v>776</v>
      </c>
      <c r="E50" s="132" t="s">
        <v>451</v>
      </c>
      <c r="F50" s="132" t="s">
        <v>708</v>
      </c>
      <c r="G50" s="309"/>
      <c r="H50" s="308"/>
      <c r="I50" s="132" t="s">
        <v>74</v>
      </c>
      <c r="J50" s="308" t="s">
        <v>73</v>
      </c>
      <c r="K50" s="132" t="s">
        <v>74</v>
      </c>
      <c r="L50" s="1045" t="s">
        <v>721</v>
      </c>
      <c r="M50" s="291">
        <v>45996</v>
      </c>
      <c r="N50" s="291">
        <v>46016</v>
      </c>
      <c r="O50" s="132"/>
      <c r="P50" s="310"/>
      <c r="Q50" s="326">
        <v>0</v>
      </c>
      <c r="R50" s="326">
        <v>0</v>
      </c>
      <c r="S50" s="329">
        <v>0</v>
      </c>
      <c r="T50" s="132">
        <v>0</v>
      </c>
      <c r="U50" s="328">
        <v>0</v>
      </c>
      <c r="V50" s="18">
        <v>7</v>
      </c>
      <c r="W50" s="286">
        <v>302.08</v>
      </c>
      <c r="X50" s="132">
        <v>7</v>
      </c>
      <c r="Y50" s="397">
        <f t="shared" si="10"/>
        <v>2114.56</v>
      </c>
      <c r="Z50" s="397">
        <f t="shared" si="10"/>
        <v>2114.56</v>
      </c>
      <c r="AA50" s="18" t="s">
        <v>453</v>
      </c>
    </row>
    <row r="51" spans="1:27" ht="15.75" customHeight="1" x14ac:dyDescent="0.2">
      <c r="A51" s="156" t="s">
        <v>374</v>
      </c>
      <c r="B51" s="18" t="s">
        <v>751</v>
      </c>
      <c r="C51" s="290" t="s">
        <v>354</v>
      </c>
      <c r="D51" s="132" t="s">
        <v>729</v>
      </c>
      <c r="E51" s="132" t="s">
        <v>451</v>
      </c>
      <c r="F51" s="132" t="s">
        <v>708</v>
      </c>
      <c r="G51" s="309"/>
      <c r="H51" s="132"/>
      <c r="I51" s="132" t="s">
        <v>74</v>
      </c>
      <c r="J51" s="308" t="s">
        <v>73</v>
      </c>
      <c r="K51" s="132" t="s">
        <v>74</v>
      </c>
      <c r="L51" s="1045" t="s">
        <v>721</v>
      </c>
      <c r="M51" s="30">
        <v>45996</v>
      </c>
      <c r="N51" s="30">
        <v>46016</v>
      </c>
      <c r="O51" s="132"/>
      <c r="P51" s="310"/>
      <c r="Q51" s="326">
        <v>0</v>
      </c>
      <c r="R51" s="326">
        <v>0</v>
      </c>
      <c r="S51" s="329">
        <v>0</v>
      </c>
      <c r="T51" s="132">
        <v>0</v>
      </c>
      <c r="U51" s="328">
        <v>0</v>
      </c>
      <c r="V51" s="18">
        <v>7</v>
      </c>
      <c r="W51" s="286">
        <v>302.08</v>
      </c>
      <c r="X51" s="18">
        <v>7</v>
      </c>
      <c r="Y51" s="397">
        <f t="shared" si="10"/>
        <v>2114.56</v>
      </c>
      <c r="Z51" s="397">
        <f t="shared" si="10"/>
        <v>2114.56</v>
      </c>
      <c r="AA51" s="18" t="s">
        <v>453</v>
      </c>
    </row>
    <row r="52" spans="1:27" ht="15.75" customHeight="1" x14ac:dyDescent="0.2">
      <c r="A52" s="156" t="s">
        <v>374</v>
      </c>
      <c r="B52" s="18" t="s">
        <v>751</v>
      </c>
      <c r="C52" s="290" t="s">
        <v>152</v>
      </c>
      <c r="D52" s="308" t="s">
        <v>731</v>
      </c>
      <c r="E52" s="132" t="s">
        <v>451</v>
      </c>
      <c r="F52" s="132" t="s">
        <v>708</v>
      </c>
      <c r="G52" s="309"/>
      <c r="H52" s="308"/>
      <c r="I52" s="308" t="s">
        <v>74</v>
      </c>
      <c r="J52" s="308" t="s">
        <v>73</v>
      </c>
      <c r="K52" s="308" t="s">
        <v>74</v>
      </c>
      <c r="L52" s="1045" t="s">
        <v>721</v>
      </c>
      <c r="M52" s="30">
        <v>45999</v>
      </c>
      <c r="N52" s="30">
        <v>46019</v>
      </c>
      <c r="O52" s="308"/>
      <c r="P52" s="312"/>
      <c r="Q52" s="330">
        <v>0</v>
      </c>
      <c r="R52" s="330">
        <v>0</v>
      </c>
      <c r="S52" s="329">
        <v>0</v>
      </c>
      <c r="T52" s="132">
        <v>0</v>
      </c>
      <c r="U52" s="328">
        <v>0</v>
      </c>
      <c r="V52" s="18">
        <v>7</v>
      </c>
      <c r="W52" s="286">
        <v>302.08</v>
      </c>
      <c r="X52" s="18">
        <v>7</v>
      </c>
      <c r="Y52" s="397">
        <f t="shared" si="10"/>
        <v>2114.56</v>
      </c>
      <c r="Z52" s="397">
        <f t="shared" si="10"/>
        <v>2114.56</v>
      </c>
      <c r="AA52" s="18" t="s">
        <v>453</v>
      </c>
    </row>
    <row r="53" spans="1:27" ht="15.75" customHeight="1" x14ac:dyDescent="0.2">
      <c r="A53" s="156" t="s">
        <v>374</v>
      </c>
      <c r="B53" s="18" t="s">
        <v>751</v>
      </c>
      <c r="C53" s="177" t="s">
        <v>356</v>
      </c>
      <c r="D53" s="303" t="s">
        <v>748</v>
      </c>
      <c r="E53" s="132" t="s">
        <v>451</v>
      </c>
      <c r="F53" s="132" t="s">
        <v>708</v>
      </c>
      <c r="G53" s="309"/>
      <c r="H53" s="132"/>
      <c r="I53" s="308" t="s">
        <v>74</v>
      </c>
      <c r="J53" s="308" t="s">
        <v>73</v>
      </c>
      <c r="K53" s="308" t="s">
        <v>74</v>
      </c>
      <c r="L53" s="1045" t="s">
        <v>721</v>
      </c>
      <c r="M53" s="291">
        <v>45999</v>
      </c>
      <c r="N53" s="291">
        <v>46019</v>
      </c>
      <c r="O53" s="132"/>
      <c r="P53" s="310"/>
      <c r="Q53" s="330">
        <v>0</v>
      </c>
      <c r="R53" s="330">
        <v>0</v>
      </c>
      <c r="S53" s="329">
        <v>0</v>
      </c>
      <c r="T53" s="18">
        <v>0</v>
      </c>
      <c r="U53" s="286">
        <v>0</v>
      </c>
      <c r="V53" s="18">
        <v>7</v>
      </c>
      <c r="W53" s="286">
        <v>302.08</v>
      </c>
      <c r="X53" s="18">
        <v>7</v>
      </c>
      <c r="Y53" s="397">
        <f t="shared" si="10"/>
        <v>2114.56</v>
      </c>
      <c r="Z53" s="397">
        <f t="shared" ref="Z53:Z54" si="11">(T53*U53)+(V53*W53)</f>
        <v>2114.56</v>
      </c>
      <c r="AA53" s="18" t="s">
        <v>453</v>
      </c>
    </row>
    <row r="54" spans="1:27" ht="15.75" customHeight="1" x14ac:dyDescent="0.2">
      <c r="A54" s="156" t="s">
        <v>374</v>
      </c>
      <c r="B54" s="18" t="s">
        <v>751</v>
      </c>
      <c r="C54" s="290" t="s">
        <v>771</v>
      </c>
      <c r="D54" s="303" t="s">
        <v>772</v>
      </c>
      <c r="E54" s="132" t="s">
        <v>451</v>
      </c>
      <c r="F54" s="132" t="s">
        <v>708</v>
      </c>
      <c r="G54" s="309"/>
      <c r="H54" s="132"/>
      <c r="I54" s="132" t="s">
        <v>74</v>
      </c>
      <c r="J54" s="308" t="s">
        <v>73</v>
      </c>
      <c r="K54" s="132" t="s">
        <v>74</v>
      </c>
      <c r="L54" s="1045" t="s">
        <v>721</v>
      </c>
      <c r="M54" s="291">
        <v>45992</v>
      </c>
      <c r="N54" s="291">
        <v>46021</v>
      </c>
      <c r="O54" s="132"/>
      <c r="P54" s="310"/>
      <c r="Q54" s="326">
        <v>0</v>
      </c>
      <c r="R54" s="326">
        <v>0</v>
      </c>
      <c r="S54" s="329">
        <v>0</v>
      </c>
      <c r="T54" s="18">
        <v>0</v>
      </c>
      <c r="U54" s="286">
        <v>0</v>
      </c>
      <c r="V54" s="18">
        <v>9</v>
      </c>
      <c r="W54" s="286">
        <v>302.08</v>
      </c>
      <c r="X54" s="18">
        <v>9</v>
      </c>
      <c r="Y54" s="397">
        <f t="shared" si="10"/>
        <v>2718.72</v>
      </c>
      <c r="Z54" s="397">
        <f t="shared" si="11"/>
        <v>2718.72</v>
      </c>
      <c r="AA54" s="18" t="s">
        <v>453</v>
      </c>
    </row>
    <row r="55" spans="1:27" ht="15.75" customHeight="1" x14ac:dyDescent="0.2">
      <c r="A55" s="156" t="s">
        <v>374</v>
      </c>
      <c r="B55" s="18" t="s">
        <v>751</v>
      </c>
      <c r="C55" s="290" t="s">
        <v>151</v>
      </c>
      <c r="D55" s="308" t="s">
        <v>419</v>
      </c>
      <c r="E55" s="132" t="s">
        <v>451</v>
      </c>
      <c r="F55" s="132" t="s">
        <v>708</v>
      </c>
      <c r="G55" s="309"/>
      <c r="H55" s="308"/>
      <c r="I55" s="308" t="s">
        <v>74</v>
      </c>
      <c r="J55" s="308" t="s">
        <v>73</v>
      </c>
      <c r="K55" s="308" t="s">
        <v>74</v>
      </c>
      <c r="L55" s="1045" t="s">
        <v>721</v>
      </c>
      <c r="M55" s="30">
        <v>45999</v>
      </c>
      <c r="N55" s="30">
        <v>46017</v>
      </c>
      <c r="O55" s="308"/>
      <c r="P55" s="312"/>
      <c r="Q55" s="330">
        <v>0</v>
      </c>
      <c r="R55" s="330">
        <v>0</v>
      </c>
      <c r="S55" s="329">
        <v>0</v>
      </c>
      <c r="T55" s="132">
        <v>0</v>
      </c>
      <c r="U55" s="328">
        <v>0</v>
      </c>
      <c r="V55" s="18">
        <v>11</v>
      </c>
      <c r="W55" s="286">
        <v>302.08</v>
      </c>
      <c r="X55" s="18">
        <v>11</v>
      </c>
      <c r="Y55" s="397">
        <f t="shared" si="10"/>
        <v>3322.8799999999997</v>
      </c>
      <c r="Z55" s="397">
        <f t="shared" si="10"/>
        <v>3322.8799999999997</v>
      </c>
      <c r="AA55" s="18" t="s">
        <v>453</v>
      </c>
    </row>
    <row r="56" spans="1:27" ht="15.75" customHeight="1" x14ac:dyDescent="0.2">
      <c r="A56" s="156" t="s">
        <v>374</v>
      </c>
      <c r="B56" s="18" t="s">
        <v>751</v>
      </c>
      <c r="C56" s="290" t="s">
        <v>161</v>
      </c>
      <c r="D56" s="132" t="s">
        <v>734</v>
      </c>
      <c r="E56" s="132" t="s">
        <v>451</v>
      </c>
      <c r="F56" s="132" t="s">
        <v>708</v>
      </c>
      <c r="G56" s="309"/>
      <c r="H56" s="308"/>
      <c r="I56" s="132" t="s">
        <v>74</v>
      </c>
      <c r="J56" s="308" t="s">
        <v>73</v>
      </c>
      <c r="K56" s="132" t="s">
        <v>74</v>
      </c>
      <c r="L56" s="1045" t="s">
        <v>733</v>
      </c>
      <c r="M56" s="30">
        <v>45992</v>
      </c>
      <c r="N56" s="30">
        <v>46021</v>
      </c>
      <c r="O56" s="132"/>
      <c r="P56" s="310"/>
      <c r="Q56" s="326">
        <v>0</v>
      </c>
      <c r="R56" s="326">
        <v>0</v>
      </c>
      <c r="S56" s="331">
        <v>0</v>
      </c>
      <c r="T56" s="132">
        <v>0</v>
      </c>
      <c r="U56" s="328">
        <v>0</v>
      </c>
      <c r="V56" s="18">
        <v>12</v>
      </c>
      <c r="W56" s="286">
        <v>302.08</v>
      </c>
      <c r="X56" s="18">
        <v>12</v>
      </c>
      <c r="Y56" s="397">
        <f>(T56*U56)+(V56*W56)</f>
        <v>3624.96</v>
      </c>
      <c r="Z56" s="397">
        <f t="shared" si="10"/>
        <v>3624.96</v>
      </c>
      <c r="AA56" s="18" t="s">
        <v>453</v>
      </c>
    </row>
    <row r="57" spans="1:27" ht="15.75" customHeight="1" x14ac:dyDescent="0.2">
      <c r="A57" s="156" t="s">
        <v>374</v>
      </c>
      <c r="B57" s="18" t="s">
        <v>751</v>
      </c>
      <c r="C57" s="290" t="s">
        <v>357</v>
      </c>
      <c r="D57" s="132" t="s">
        <v>744</v>
      </c>
      <c r="E57" s="132" t="s">
        <v>451</v>
      </c>
      <c r="F57" s="132" t="s">
        <v>708</v>
      </c>
      <c r="G57" s="309"/>
      <c r="H57" s="308"/>
      <c r="I57" s="132" t="s">
        <v>74</v>
      </c>
      <c r="J57" s="308" t="s">
        <v>73</v>
      </c>
      <c r="K57" s="132" t="s">
        <v>74</v>
      </c>
      <c r="L57" s="1045" t="s">
        <v>733</v>
      </c>
      <c r="M57" s="30">
        <v>45999</v>
      </c>
      <c r="N57" s="30">
        <v>46019</v>
      </c>
      <c r="O57" s="132"/>
      <c r="P57" s="310"/>
      <c r="Q57" s="326">
        <v>0</v>
      </c>
      <c r="R57" s="326">
        <v>0</v>
      </c>
      <c r="S57" s="329">
        <v>0</v>
      </c>
      <c r="T57" s="132">
        <v>0</v>
      </c>
      <c r="U57" s="328">
        <v>0</v>
      </c>
      <c r="V57" s="18">
        <v>7</v>
      </c>
      <c r="W57" s="286">
        <v>302.08</v>
      </c>
      <c r="X57" s="18">
        <v>7</v>
      </c>
      <c r="Y57" s="397">
        <f t="shared" ref="Y57:Z67" si="12">(T57*U57)+(V57*W57)</f>
        <v>2114.56</v>
      </c>
      <c r="Z57" s="397">
        <f t="shared" si="10"/>
        <v>2114.56</v>
      </c>
      <c r="AA57" s="18" t="s">
        <v>453</v>
      </c>
    </row>
    <row r="58" spans="1:27" ht="15.75" customHeight="1" x14ac:dyDescent="0.2">
      <c r="A58" s="156" t="s">
        <v>374</v>
      </c>
      <c r="B58" s="18" t="s">
        <v>751</v>
      </c>
      <c r="C58" s="290" t="s">
        <v>163</v>
      </c>
      <c r="D58" s="132" t="s">
        <v>735</v>
      </c>
      <c r="E58" s="132" t="s">
        <v>451</v>
      </c>
      <c r="F58" s="132" t="s">
        <v>708</v>
      </c>
      <c r="G58" s="309"/>
      <c r="H58" s="308"/>
      <c r="I58" s="132" t="s">
        <v>74</v>
      </c>
      <c r="J58" s="308" t="s">
        <v>73</v>
      </c>
      <c r="K58" s="132" t="s">
        <v>74</v>
      </c>
      <c r="L58" s="1045" t="s">
        <v>733</v>
      </c>
      <c r="M58" s="30">
        <v>45994</v>
      </c>
      <c r="N58" s="30">
        <v>46022</v>
      </c>
      <c r="O58" s="132"/>
      <c r="P58" s="310"/>
      <c r="Q58" s="326">
        <v>0</v>
      </c>
      <c r="R58" s="326">
        <v>0</v>
      </c>
      <c r="S58" s="331">
        <v>0</v>
      </c>
      <c r="T58" s="132">
        <v>0</v>
      </c>
      <c r="U58" s="328">
        <v>0</v>
      </c>
      <c r="V58" s="18">
        <v>12</v>
      </c>
      <c r="W58" s="286">
        <v>302.08</v>
      </c>
      <c r="X58" s="18">
        <v>12</v>
      </c>
      <c r="Y58" s="397">
        <f t="shared" si="12"/>
        <v>3624.96</v>
      </c>
      <c r="Z58" s="397">
        <f t="shared" si="10"/>
        <v>3624.96</v>
      </c>
      <c r="AA58" s="18" t="s">
        <v>453</v>
      </c>
    </row>
    <row r="59" spans="1:27" ht="15.75" customHeight="1" x14ac:dyDescent="0.2">
      <c r="A59" s="156" t="s">
        <v>374</v>
      </c>
      <c r="B59" s="18" t="s">
        <v>751</v>
      </c>
      <c r="C59" s="290" t="s">
        <v>165</v>
      </c>
      <c r="D59" s="132" t="s">
        <v>736</v>
      </c>
      <c r="E59" s="132" t="s">
        <v>451</v>
      </c>
      <c r="F59" s="132" t="s">
        <v>708</v>
      </c>
      <c r="G59" s="309"/>
      <c r="H59" s="308"/>
      <c r="I59" s="132" t="s">
        <v>74</v>
      </c>
      <c r="J59" s="308" t="s">
        <v>73</v>
      </c>
      <c r="K59" s="132" t="s">
        <v>74</v>
      </c>
      <c r="L59" s="1045" t="s">
        <v>733</v>
      </c>
      <c r="M59" s="30">
        <v>45996</v>
      </c>
      <c r="N59" s="30">
        <v>46016</v>
      </c>
      <c r="O59" s="132"/>
      <c r="P59" s="310"/>
      <c r="Q59" s="326">
        <v>0</v>
      </c>
      <c r="R59" s="326">
        <v>0</v>
      </c>
      <c r="S59" s="331">
        <v>0</v>
      </c>
      <c r="T59" s="132">
        <v>0</v>
      </c>
      <c r="U59" s="328">
        <v>0</v>
      </c>
      <c r="V59" s="18">
        <v>7</v>
      </c>
      <c r="W59" s="286">
        <v>302.08</v>
      </c>
      <c r="X59" s="18">
        <v>7</v>
      </c>
      <c r="Y59" s="397">
        <f t="shared" si="12"/>
        <v>2114.56</v>
      </c>
      <c r="Z59" s="397">
        <f t="shared" si="10"/>
        <v>2114.56</v>
      </c>
      <c r="AA59" s="18" t="s">
        <v>453</v>
      </c>
    </row>
    <row r="60" spans="1:27" ht="15.75" customHeight="1" x14ac:dyDescent="0.2">
      <c r="A60" s="156" t="s">
        <v>374</v>
      </c>
      <c r="B60" s="18" t="s">
        <v>751</v>
      </c>
      <c r="C60" s="177" t="s">
        <v>737</v>
      </c>
      <c r="D60" s="303" t="s">
        <v>738</v>
      </c>
      <c r="E60" s="132" t="s">
        <v>451</v>
      </c>
      <c r="F60" s="132" t="s">
        <v>708</v>
      </c>
      <c r="G60" s="309"/>
      <c r="H60" s="308"/>
      <c r="I60" s="132" t="s">
        <v>74</v>
      </c>
      <c r="J60" s="308" t="s">
        <v>73</v>
      </c>
      <c r="K60" s="132" t="s">
        <v>74</v>
      </c>
      <c r="L60" s="1045" t="s">
        <v>733</v>
      </c>
      <c r="M60" s="30">
        <v>45994</v>
      </c>
      <c r="N60" s="30">
        <v>46022</v>
      </c>
      <c r="O60" s="132"/>
      <c r="P60" s="310"/>
      <c r="Q60" s="326">
        <v>0</v>
      </c>
      <c r="R60" s="326">
        <v>0</v>
      </c>
      <c r="S60" s="331">
        <v>0</v>
      </c>
      <c r="T60" s="132">
        <v>0</v>
      </c>
      <c r="U60" s="328">
        <v>0</v>
      </c>
      <c r="V60" s="18">
        <v>8</v>
      </c>
      <c r="W60" s="286">
        <v>302.08</v>
      </c>
      <c r="X60" s="18">
        <v>8</v>
      </c>
      <c r="Y60" s="397">
        <f t="shared" si="12"/>
        <v>2416.64</v>
      </c>
      <c r="Z60" s="397">
        <f t="shared" si="10"/>
        <v>2416.64</v>
      </c>
      <c r="AA60" s="18" t="s">
        <v>453</v>
      </c>
    </row>
    <row r="61" spans="1:27" ht="15.75" customHeight="1" x14ac:dyDescent="0.2">
      <c r="A61" s="156" t="s">
        <v>374</v>
      </c>
      <c r="B61" s="18" t="s">
        <v>751</v>
      </c>
      <c r="C61" s="290" t="s">
        <v>773</v>
      </c>
      <c r="D61" s="303" t="s">
        <v>774</v>
      </c>
      <c r="E61" s="132" t="s">
        <v>451</v>
      </c>
      <c r="F61" s="132" t="s">
        <v>708</v>
      </c>
      <c r="G61" s="309"/>
      <c r="H61" s="308"/>
      <c r="I61" s="132" t="s">
        <v>74</v>
      </c>
      <c r="J61" s="308" t="s">
        <v>73</v>
      </c>
      <c r="K61" s="132" t="s">
        <v>74</v>
      </c>
      <c r="L61" s="1045" t="s">
        <v>733</v>
      </c>
      <c r="M61" s="30">
        <v>45999</v>
      </c>
      <c r="N61" s="30">
        <v>46019</v>
      </c>
      <c r="O61" s="132"/>
      <c r="P61" s="310"/>
      <c r="Q61" s="326">
        <v>0</v>
      </c>
      <c r="R61" s="326">
        <v>0</v>
      </c>
      <c r="S61" s="329">
        <v>0</v>
      </c>
      <c r="T61" s="132">
        <v>0</v>
      </c>
      <c r="U61" s="328">
        <v>0</v>
      </c>
      <c r="V61" s="18">
        <v>7</v>
      </c>
      <c r="W61" s="286">
        <v>302.08</v>
      </c>
      <c r="X61" s="18">
        <v>7</v>
      </c>
      <c r="Y61" s="397">
        <f t="shared" si="12"/>
        <v>2114.56</v>
      </c>
      <c r="Z61" s="397">
        <f t="shared" si="10"/>
        <v>2114.56</v>
      </c>
      <c r="AA61" s="18" t="s">
        <v>453</v>
      </c>
    </row>
    <row r="62" spans="1:27" ht="15.75" customHeight="1" x14ac:dyDescent="0.2">
      <c r="A62" s="156" t="s">
        <v>374</v>
      </c>
      <c r="B62" s="18" t="s">
        <v>751</v>
      </c>
      <c r="C62" s="290" t="s">
        <v>164</v>
      </c>
      <c r="D62" s="132" t="s">
        <v>739</v>
      </c>
      <c r="E62" s="132" t="s">
        <v>451</v>
      </c>
      <c r="F62" s="132" t="s">
        <v>708</v>
      </c>
      <c r="G62" s="309"/>
      <c r="H62" s="308"/>
      <c r="I62" s="132" t="s">
        <v>74</v>
      </c>
      <c r="J62" s="308" t="s">
        <v>73</v>
      </c>
      <c r="K62" s="132" t="s">
        <v>74</v>
      </c>
      <c r="L62" s="1045" t="s">
        <v>733</v>
      </c>
      <c r="M62" s="30">
        <v>45992</v>
      </c>
      <c r="N62" s="30">
        <v>46021</v>
      </c>
      <c r="O62" s="132"/>
      <c r="P62" s="310"/>
      <c r="Q62" s="326">
        <v>0</v>
      </c>
      <c r="R62" s="326">
        <v>0</v>
      </c>
      <c r="S62" s="329">
        <v>0</v>
      </c>
      <c r="T62" s="132">
        <v>0</v>
      </c>
      <c r="U62" s="328">
        <v>0</v>
      </c>
      <c r="V62" s="18">
        <v>9</v>
      </c>
      <c r="W62" s="286">
        <v>302.08</v>
      </c>
      <c r="X62" s="18">
        <v>9</v>
      </c>
      <c r="Y62" s="397">
        <f t="shared" si="12"/>
        <v>2718.72</v>
      </c>
      <c r="Z62" s="397">
        <f t="shared" si="12"/>
        <v>2718.72</v>
      </c>
      <c r="AA62" s="18" t="s">
        <v>453</v>
      </c>
    </row>
    <row r="63" spans="1:27" ht="15.75" customHeight="1" x14ac:dyDescent="0.2">
      <c r="A63" s="156" t="s">
        <v>374</v>
      </c>
      <c r="B63" s="18" t="s">
        <v>751</v>
      </c>
      <c r="C63" s="290" t="s">
        <v>172</v>
      </c>
      <c r="D63" s="303" t="s">
        <v>743</v>
      </c>
      <c r="E63" s="132" t="s">
        <v>451</v>
      </c>
      <c r="F63" s="132" t="s">
        <v>708</v>
      </c>
      <c r="G63" s="309"/>
      <c r="H63" s="308"/>
      <c r="I63" s="132" t="s">
        <v>74</v>
      </c>
      <c r="J63" s="308" t="s">
        <v>73</v>
      </c>
      <c r="K63" s="132" t="s">
        <v>74</v>
      </c>
      <c r="L63" s="1045" t="s">
        <v>733</v>
      </c>
      <c r="M63" s="30">
        <v>45999</v>
      </c>
      <c r="N63" s="30">
        <v>46019</v>
      </c>
      <c r="O63" s="132"/>
      <c r="P63" s="310"/>
      <c r="Q63" s="326">
        <v>0</v>
      </c>
      <c r="R63" s="326">
        <v>0</v>
      </c>
      <c r="S63" s="329">
        <v>0</v>
      </c>
      <c r="T63" s="132">
        <v>0</v>
      </c>
      <c r="U63" s="328">
        <v>0</v>
      </c>
      <c r="V63" s="18">
        <v>7</v>
      </c>
      <c r="W63" s="286">
        <v>302.08</v>
      </c>
      <c r="X63" s="18">
        <v>7</v>
      </c>
      <c r="Y63" s="397">
        <f t="shared" si="12"/>
        <v>2114.56</v>
      </c>
      <c r="Z63" s="397">
        <f t="shared" si="12"/>
        <v>2114.56</v>
      </c>
      <c r="AA63" s="18" t="s">
        <v>453</v>
      </c>
    </row>
    <row r="64" spans="1:27" ht="15.75" customHeight="1" x14ac:dyDescent="0.2">
      <c r="A64" s="156" t="s">
        <v>374</v>
      </c>
      <c r="B64" s="18" t="s">
        <v>751</v>
      </c>
      <c r="C64" s="290" t="s">
        <v>166</v>
      </c>
      <c r="D64" s="132" t="s">
        <v>750</v>
      </c>
      <c r="E64" s="132" t="s">
        <v>451</v>
      </c>
      <c r="F64" s="132" t="s">
        <v>708</v>
      </c>
      <c r="G64" s="309"/>
      <c r="H64" s="308"/>
      <c r="I64" s="132" t="s">
        <v>74</v>
      </c>
      <c r="J64" s="308" t="s">
        <v>73</v>
      </c>
      <c r="K64" s="132" t="s">
        <v>74</v>
      </c>
      <c r="L64" s="1045" t="s">
        <v>733</v>
      </c>
      <c r="M64" s="30">
        <v>45992</v>
      </c>
      <c r="N64" s="30">
        <v>46021</v>
      </c>
      <c r="O64" s="132"/>
      <c r="P64" s="310"/>
      <c r="Q64" s="326">
        <v>0</v>
      </c>
      <c r="R64" s="326">
        <v>0</v>
      </c>
      <c r="S64" s="329">
        <v>0</v>
      </c>
      <c r="T64" s="132">
        <v>0</v>
      </c>
      <c r="U64" s="328">
        <v>0</v>
      </c>
      <c r="V64" s="18">
        <v>9</v>
      </c>
      <c r="W64" s="286">
        <v>302.08</v>
      </c>
      <c r="X64" s="18">
        <v>9</v>
      </c>
      <c r="Y64" s="397">
        <f t="shared" si="12"/>
        <v>2718.72</v>
      </c>
      <c r="Z64" s="397">
        <f t="shared" si="12"/>
        <v>2718.72</v>
      </c>
      <c r="AA64" s="18" t="s">
        <v>453</v>
      </c>
    </row>
    <row r="65" spans="1:27" ht="15.75" customHeight="1" x14ac:dyDescent="0.2">
      <c r="A65" s="156" t="s">
        <v>374</v>
      </c>
      <c r="B65" s="18" t="s">
        <v>751</v>
      </c>
      <c r="C65" s="177" t="s">
        <v>777</v>
      </c>
      <c r="D65" s="303" t="s">
        <v>778</v>
      </c>
      <c r="E65" s="132" t="s">
        <v>451</v>
      </c>
      <c r="F65" s="132" t="s">
        <v>708</v>
      </c>
      <c r="G65" s="309"/>
      <c r="H65" s="308"/>
      <c r="I65" s="132" t="s">
        <v>74</v>
      </c>
      <c r="J65" s="308" t="s">
        <v>73</v>
      </c>
      <c r="K65" s="132" t="s">
        <v>74</v>
      </c>
      <c r="L65" s="1045" t="s">
        <v>733</v>
      </c>
      <c r="M65" s="30">
        <v>45994</v>
      </c>
      <c r="N65" s="30">
        <v>46022</v>
      </c>
      <c r="O65" s="132"/>
      <c r="P65" s="310"/>
      <c r="Q65" s="326">
        <v>0</v>
      </c>
      <c r="R65" s="326">
        <v>0</v>
      </c>
      <c r="S65" s="329">
        <v>0</v>
      </c>
      <c r="T65" s="132">
        <v>0</v>
      </c>
      <c r="U65" s="328">
        <v>0</v>
      </c>
      <c r="V65" s="18">
        <v>8</v>
      </c>
      <c r="W65" s="286">
        <v>302.08</v>
      </c>
      <c r="X65" s="18">
        <v>8</v>
      </c>
      <c r="Y65" s="397">
        <f t="shared" si="12"/>
        <v>2416.64</v>
      </c>
      <c r="Z65" s="397">
        <f t="shared" si="12"/>
        <v>2416.64</v>
      </c>
      <c r="AA65" s="18" t="s">
        <v>453</v>
      </c>
    </row>
    <row r="66" spans="1:27" ht="15.75" customHeight="1" x14ac:dyDescent="0.2">
      <c r="A66" s="156" t="s">
        <v>374</v>
      </c>
      <c r="B66" s="18" t="s">
        <v>751</v>
      </c>
      <c r="C66" s="177" t="s">
        <v>169</v>
      </c>
      <c r="D66" s="303" t="s">
        <v>749</v>
      </c>
      <c r="E66" s="132" t="s">
        <v>451</v>
      </c>
      <c r="F66" s="132" t="s">
        <v>708</v>
      </c>
      <c r="G66" s="309"/>
      <c r="H66" s="308"/>
      <c r="I66" s="132" t="s">
        <v>74</v>
      </c>
      <c r="J66" s="308" t="s">
        <v>73</v>
      </c>
      <c r="K66" s="132" t="s">
        <v>74</v>
      </c>
      <c r="L66" s="1045" t="s">
        <v>733</v>
      </c>
      <c r="M66" s="30">
        <v>45996</v>
      </c>
      <c r="N66" s="30">
        <v>46016</v>
      </c>
      <c r="O66" s="132"/>
      <c r="P66" s="310"/>
      <c r="Q66" s="326">
        <v>0</v>
      </c>
      <c r="R66" s="326">
        <v>0</v>
      </c>
      <c r="S66" s="329">
        <v>0</v>
      </c>
      <c r="T66" s="132">
        <v>0</v>
      </c>
      <c r="U66" s="328">
        <v>0</v>
      </c>
      <c r="V66" s="18">
        <v>7</v>
      </c>
      <c r="W66" s="286">
        <v>302.08</v>
      </c>
      <c r="X66" s="18">
        <v>7</v>
      </c>
      <c r="Y66" s="397">
        <f t="shared" si="12"/>
        <v>2114.56</v>
      </c>
      <c r="Z66" s="1052">
        <v>2114.56</v>
      </c>
      <c r="AA66" s="18" t="s">
        <v>453</v>
      </c>
    </row>
    <row r="67" spans="1:27" ht="15.75" customHeight="1" x14ac:dyDescent="0.2">
      <c r="A67" s="156" t="s">
        <v>374</v>
      </c>
      <c r="B67" s="18" t="s">
        <v>751</v>
      </c>
      <c r="C67" s="177" t="s">
        <v>773</v>
      </c>
      <c r="D67" s="303" t="s">
        <v>774</v>
      </c>
      <c r="E67" s="132" t="s">
        <v>451</v>
      </c>
      <c r="F67" s="132" t="s">
        <v>708</v>
      </c>
      <c r="G67" s="309"/>
      <c r="H67" s="308"/>
      <c r="I67" s="132" t="s">
        <v>74</v>
      </c>
      <c r="J67" s="308" t="s">
        <v>73</v>
      </c>
      <c r="K67" s="132" t="s">
        <v>74</v>
      </c>
      <c r="L67" s="1045" t="s">
        <v>733</v>
      </c>
      <c r="M67" s="30">
        <v>45748</v>
      </c>
      <c r="N67" s="30">
        <v>45748</v>
      </c>
      <c r="O67" s="132"/>
      <c r="P67" s="310"/>
      <c r="Q67" s="326">
        <v>0</v>
      </c>
      <c r="R67" s="326">
        <v>0</v>
      </c>
      <c r="S67" s="329">
        <v>0</v>
      </c>
      <c r="T67" s="132">
        <v>0</v>
      </c>
      <c r="U67" s="328">
        <v>0</v>
      </c>
      <c r="V67" s="18">
        <v>1</v>
      </c>
      <c r="W67" s="286">
        <v>279.7</v>
      </c>
      <c r="X67" s="18">
        <v>1</v>
      </c>
      <c r="Y67" s="397">
        <f t="shared" si="12"/>
        <v>279.7</v>
      </c>
      <c r="Z67" s="1052">
        <v>279.7</v>
      </c>
      <c r="AA67" s="18" t="s">
        <v>453</v>
      </c>
    </row>
    <row r="68" spans="1:27" ht="15.75" customHeight="1" x14ac:dyDescent="0.2">
      <c r="A68" s="156" t="s">
        <v>374</v>
      </c>
      <c r="B68" s="18" t="s">
        <v>751</v>
      </c>
      <c r="C68" s="177" t="s">
        <v>1276</v>
      </c>
      <c r="D68" s="303" t="s">
        <v>753</v>
      </c>
      <c r="E68" s="18" t="s">
        <v>451</v>
      </c>
      <c r="F68" s="18" t="s">
        <v>572</v>
      </c>
      <c r="G68" s="28"/>
      <c r="H68" s="18"/>
      <c r="I68" s="18" t="s">
        <v>74</v>
      </c>
      <c r="J68" s="17" t="s">
        <v>73</v>
      </c>
      <c r="K68" s="18" t="s">
        <v>74</v>
      </c>
      <c r="L68" s="1040" t="s">
        <v>1047</v>
      </c>
      <c r="M68" s="30">
        <v>45967</v>
      </c>
      <c r="N68" s="30">
        <v>45967</v>
      </c>
      <c r="O68" s="30"/>
      <c r="P68" s="31"/>
      <c r="Q68" s="31">
        <v>0</v>
      </c>
      <c r="R68" s="31">
        <v>0</v>
      </c>
      <c r="S68" s="152">
        <f>Q68+R68</f>
        <v>0</v>
      </c>
      <c r="T68" s="18">
        <v>0</v>
      </c>
      <c r="U68" s="286">
        <v>0</v>
      </c>
      <c r="V68" s="18">
        <v>1</v>
      </c>
      <c r="W68" s="286">
        <v>302.08</v>
      </c>
      <c r="X68" s="18">
        <v>0.5</v>
      </c>
      <c r="Y68" s="397">
        <f t="shared" ref="Y68" si="13">(T68*U68)+(V68*W68)</f>
        <v>302.08</v>
      </c>
      <c r="Z68" s="397">
        <f t="shared" ref="Z68" si="14">(T68*U68)+(V68*W68)</f>
        <v>302.08</v>
      </c>
      <c r="AA68" s="18" t="s">
        <v>453</v>
      </c>
    </row>
    <row r="69" spans="1:27" ht="15.75" customHeight="1" x14ac:dyDescent="0.2">
      <c r="A69" s="156" t="s">
        <v>374</v>
      </c>
      <c r="B69" s="18" t="s">
        <v>751</v>
      </c>
      <c r="C69" s="177" t="s">
        <v>1501</v>
      </c>
      <c r="D69" s="303" t="s">
        <v>1502</v>
      </c>
      <c r="E69" s="18" t="s">
        <v>451</v>
      </c>
      <c r="F69" s="18" t="s">
        <v>572</v>
      </c>
      <c r="G69" s="28"/>
      <c r="H69" s="18"/>
      <c r="I69" s="18" t="s">
        <v>74</v>
      </c>
      <c r="J69" s="17" t="s">
        <v>73</v>
      </c>
      <c r="K69" s="18" t="s">
        <v>74</v>
      </c>
      <c r="L69" s="1040" t="s">
        <v>1047</v>
      </c>
      <c r="M69" s="30">
        <v>45967</v>
      </c>
      <c r="N69" s="30">
        <v>45967</v>
      </c>
      <c r="O69" s="30"/>
      <c r="P69" s="31"/>
      <c r="Q69" s="31">
        <v>0</v>
      </c>
      <c r="R69" s="31">
        <v>0</v>
      </c>
      <c r="S69" s="152">
        <f>Q69+R69</f>
        <v>0</v>
      </c>
      <c r="T69" s="18">
        <v>0</v>
      </c>
      <c r="U69" s="286">
        <v>0</v>
      </c>
      <c r="V69" s="18">
        <v>1</v>
      </c>
      <c r="W69" s="286">
        <v>302.08</v>
      </c>
      <c r="X69" s="18">
        <v>0.5</v>
      </c>
      <c r="Y69" s="397">
        <v>302.08</v>
      </c>
      <c r="Z69" s="397">
        <v>302.08</v>
      </c>
      <c r="AA69" s="18" t="s">
        <v>453</v>
      </c>
    </row>
    <row r="70" spans="1:27" ht="28.5" x14ac:dyDescent="0.2">
      <c r="A70" s="156" t="s">
        <v>374</v>
      </c>
      <c r="B70" s="18" t="s">
        <v>133</v>
      </c>
      <c r="C70" s="420" t="s">
        <v>98</v>
      </c>
      <c r="D70" s="17" t="s">
        <v>99</v>
      </c>
      <c r="E70" s="17" t="s">
        <v>100</v>
      </c>
      <c r="F70" s="17" t="s">
        <v>1503</v>
      </c>
      <c r="G70" s="28"/>
      <c r="H70" s="17"/>
      <c r="I70" s="17" t="s">
        <v>74</v>
      </c>
      <c r="J70" s="17" t="s">
        <v>76</v>
      </c>
      <c r="K70" s="17" t="s">
        <v>74</v>
      </c>
      <c r="L70" s="71" t="s">
        <v>1504</v>
      </c>
      <c r="M70" s="72" t="s">
        <v>1505</v>
      </c>
      <c r="N70" s="72" t="s">
        <v>1505</v>
      </c>
      <c r="O70" s="72"/>
      <c r="P70" s="104"/>
      <c r="Q70" s="104">
        <v>0</v>
      </c>
      <c r="R70" s="104">
        <v>0</v>
      </c>
      <c r="S70" s="104">
        <f t="shared" ref="S70:S85" si="15">Q70+R70</f>
        <v>0</v>
      </c>
      <c r="T70" s="17">
        <v>0</v>
      </c>
      <c r="U70" s="104">
        <v>604.16999999999996</v>
      </c>
      <c r="V70" s="17">
        <v>4</v>
      </c>
      <c r="W70" s="104">
        <v>302.08</v>
      </c>
      <c r="X70" s="17">
        <v>4</v>
      </c>
      <c r="Y70" s="104">
        <v>1208.32</v>
      </c>
      <c r="Z70" s="104">
        <v>1208.32</v>
      </c>
      <c r="AA70" s="105"/>
    </row>
    <row r="71" spans="1:27" ht="42.75" x14ac:dyDescent="0.2">
      <c r="A71" s="156" t="s">
        <v>374</v>
      </c>
      <c r="B71" s="18" t="s">
        <v>133</v>
      </c>
      <c r="C71" s="414" t="s">
        <v>122</v>
      </c>
      <c r="D71" s="39" t="s">
        <v>123</v>
      </c>
      <c r="E71" s="18" t="s">
        <v>103</v>
      </c>
      <c r="F71" s="39" t="s">
        <v>1506</v>
      </c>
      <c r="G71" s="51"/>
      <c r="H71" s="39"/>
      <c r="I71" s="39" t="s">
        <v>74</v>
      </c>
      <c r="J71" s="40" t="s">
        <v>76</v>
      </c>
      <c r="K71" s="39" t="s">
        <v>74</v>
      </c>
      <c r="L71" s="41" t="s">
        <v>1507</v>
      </c>
      <c r="M71" s="52" t="s">
        <v>1508</v>
      </c>
      <c r="N71" s="52" t="s">
        <v>1508</v>
      </c>
      <c r="O71" s="52"/>
      <c r="P71" s="102"/>
      <c r="Q71" s="102">
        <v>0</v>
      </c>
      <c r="R71" s="102">
        <v>0</v>
      </c>
      <c r="S71" s="415">
        <f t="shared" si="15"/>
        <v>0</v>
      </c>
      <c r="T71" s="39">
        <v>0</v>
      </c>
      <c r="U71" s="102">
        <v>0</v>
      </c>
      <c r="V71" s="39">
        <v>4</v>
      </c>
      <c r="W71" s="102">
        <v>302.08</v>
      </c>
      <c r="X71" s="39">
        <v>4</v>
      </c>
      <c r="Y71" s="415">
        <f t="shared" ref="Y71" si="16">(T71*U71)+(V71*W71)</f>
        <v>1208.32</v>
      </c>
      <c r="Z71" s="415">
        <f t="shared" ref="Z71" si="17">S71+Y71</f>
        <v>1208.32</v>
      </c>
      <c r="AA71" s="103"/>
    </row>
    <row r="72" spans="1:27" ht="57" x14ac:dyDescent="0.2">
      <c r="A72" s="156" t="s">
        <v>374</v>
      </c>
      <c r="B72" s="18" t="s">
        <v>133</v>
      </c>
      <c r="C72" s="413" t="s">
        <v>104</v>
      </c>
      <c r="D72" s="18" t="s">
        <v>105</v>
      </c>
      <c r="E72" s="18" t="s">
        <v>106</v>
      </c>
      <c r="F72" s="18" t="s">
        <v>107</v>
      </c>
      <c r="G72" s="28"/>
      <c r="H72" s="18"/>
      <c r="I72" s="18" t="s">
        <v>74</v>
      </c>
      <c r="J72" s="17" t="s">
        <v>76</v>
      </c>
      <c r="K72" s="18" t="s">
        <v>74</v>
      </c>
      <c r="L72" s="29" t="s">
        <v>1509</v>
      </c>
      <c r="M72" s="30" t="s">
        <v>1510</v>
      </c>
      <c r="N72" s="30" t="s">
        <v>1510</v>
      </c>
      <c r="O72" s="30"/>
      <c r="P72" s="31"/>
      <c r="Q72" s="31">
        <v>0</v>
      </c>
      <c r="R72" s="31">
        <v>0</v>
      </c>
      <c r="S72" s="152">
        <f>Q72+R72</f>
        <v>0</v>
      </c>
      <c r="T72" s="18">
        <v>0</v>
      </c>
      <c r="U72" s="31">
        <v>0</v>
      </c>
      <c r="V72" s="18">
        <v>8</v>
      </c>
      <c r="W72" s="102">
        <v>55</v>
      </c>
      <c r="X72" s="18">
        <v>8</v>
      </c>
      <c r="Y72" s="152">
        <v>440</v>
      </c>
      <c r="Z72" s="152">
        <f>S72+Y72</f>
        <v>440</v>
      </c>
      <c r="AA72" s="32"/>
    </row>
    <row r="73" spans="1:27" ht="14.25" x14ac:dyDescent="0.2">
      <c r="A73" s="156" t="s">
        <v>374</v>
      </c>
      <c r="B73" s="18" t="s">
        <v>133</v>
      </c>
      <c r="C73" s="413" t="s">
        <v>288</v>
      </c>
      <c r="D73" s="18" t="s">
        <v>289</v>
      </c>
      <c r="E73" s="18" t="s">
        <v>201</v>
      </c>
      <c r="F73" s="18" t="s">
        <v>1511</v>
      </c>
      <c r="G73" s="28"/>
      <c r="H73" s="18"/>
      <c r="I73" s="18" t="s">
        <v>74</v>
      </c>
      <c r="J73" s="17" t="s">
        <v>76</v>
      </c>
      <c r="K73" s="18" t="s">
        <v>74</v>
      </c>
      <c r="L73" s="29" t="s">
        <v>78</v>
      </c>
      <c r="M73" s="30">
        <v>45993</v>
      </c>
      <c r="N73" s="30">
        <v>45993</v>
      </c>
      <c r="O73" s="30"/>
      <c r="P73" s="31"/>
      <c r="Q73" s="31">
        <v>0</v>
      </c>
      <c r="R73" s="31">
        <v>0</v>
      </c>
      <c r="S73" s="152">
        <f>Q73+R73</f>
        <v>0</v>
      </c>
      <c r="T73" s="18">
        <v>0</v>
      </c>
      <c r="U73" s="31">
        <v>0</v>
      </c>
      <c r="V73" s="18">
        <v>1</v>
      </c>
      <c r="W73" s="102">
        <v>55</v>
      </c>
      <c r="X73" s="18">
        <v>1</v>
      </c>
      <c r="Y73" s="152">
        <v>55</v>
      </c>
      <c r="Z73" s="152">
        <f>S73+Y73</f>
        <v>55</v>
      </c>
      <c r="AA73" s="32"/>
    </row>
    <row r="74" spans="1:27" ht="14.25" x14ac:dyDescent="0.2">
      <c r="A74" s="156" t="s">
        <v>374</v>
      </c>
      <c r="B74" s="18" t="s">
        <v>133</v>
      </c>
      <c r="C74" s="413" t="s">
        <v>1512</v>
      </c>
      <c r="D74" s="18" t="s">
        <v>1513</v>
      </c>
      <c r="E74" s="18" t="s">
        <v>1514</v>
      </c>
      <c r="F74" s="18" t="s">
        <v>1515</v>
      </c>
      <c r="G74" s="28"/>
      <c r="H74" s="18"/>
      <c r="I74" s="18" t="s">
        <v>74</v>
      </c>
      <c r="J74" s="17" t="s">
        <v>76</v>
      </c>
      <c r="K74" s="18" t="s">
        <v>74</v>
      </c>
      <c r="L74" s="29" t="s">
        <v>78</v>
      </c>
      <c r="M74" s="30">
        <v>45993</v>
      </c>
      <c r="N74" s="30">
        <v>45993</v>
      </c>
      <c r="O74" s="30"/>
      <c r="P74" s="31"/>
      <c r="Q74" s="31">
        <v>0</v>
      </c>
      <c r="R74" s="31">
        <v>0</v>
      </c>
      <c r="S74" s="152">
        <f>Q74+R74</f>
        <v>0</v>
      </c>
      <c r="T74" s="18">
        <v>0</v>
      </c>
      <c r="U74" s="31">
        <v>0</v>
      </c>
      <c r="V74" s="18">
        <v>1</v>
      </c>
      <c r="W74" s="102">
        <v>55</v>
      </c>
      <c r="X74" s="18">
        <v>1</v>
      </c>
      <c r="Y74" s="152">
        <v>55</v>
      </c>
      <c r="Z74" s="152">
        <f>S74+Y74</f>
        <v>55</v>
      </c>
      <c r="AA74" s="32"/>
    </row>
    <row r="75" spans="1:27" ht="14.25" x14ac:dyDescent="0.2">
      <c r="A75" s="156" t="s">
        <v>374</v>
      </c>
      <c r="B75" s="18" t="s">
        <v>133</v>
      </c>
      <c r="C75" s="413" t="s">
        <v>1516</v>
      </c>
      <c r="D75" s="18" t="s">
        <v>1517</v>
      </c>
      <c r="E75" s="18" t="s">
        <v>201</v>
      </c>
      <c r="F75" s="18" t="s">
        <v>1518</v>
      </c>
      <c r="G75" s="28"/>
      <c r="H75" s="18"/>
      <c r="I75" s="18" t="s">
        <v>74</v>
      </c>
      <c r="J75" s="17" t="s">
        <v>76</v>
      </c>
      <c r="K75" s="18" t="s">
        <v>74</v>
      </c>
      <c r="L75" s="29" t="s">
        <v>78</v>
      </c>
      <c r="M75" s="30">
        <v>45993</v>
      </c>
      <c r="N75" s="30">
        <v>45993</v>
      </c>
      <c r="O75" s="30"/>
      <c r="P75" s="31"/>
      <c r="Q75" s="31">
        <v>0</v>
      </c>
      <c r="R75" s="31">
        <v>0</v>
      </c>
      <c r="S75" s="152">
        <f>Q75+R75</f>
        <v>0</v>
      </c>
      <c r="T75" s="18">
        <v>0</v>
      </c>
      <c r="U75" s="31">
        <v>0</v>
      </c>
      <c r="V75" s="18">
        <v>1</v>
      </c>
      <c r="W75" s="102">
        <v>55</v>
      </c>
      <c r="X75" s="18">
        <v>1</v>
      </c>
      <c r="Y75" s="152">
        <v>55</v>
      </c>
      <c r="Z75" s="152">
        <f>S75+Y75</f>
        <v>55</v>
      </c>
      <c r="AA75" s="32"/>
    </row>
    <row r="76" spans="1:27" ht="28.5" x14ac:dyDescent="0.2">
      <c r="A76" s="156" t="s">
        <v>374</v>
      </c>
      <c r="B76" s="18" t="s">
        <v>133</v>
      </c>
      <c r="C76" s="414" t="s">
        <v>232</v>
      </c>
      <c r="D76" s="39" t="s">
        <v>119</v>
      </c>
      <c r="E76" s="39" t="s">
        <v>110</v>
      </c>
      <c r="F76" s="39" t="s">
        <v>120</v>
      </c>
      <c r="G76" s="51"/>
      <c r="H76" s="39"/>
      <c r="I76" s="39" t="s">
        <v>74</v>
      </c>
      <c r="J76" s="40" t="s">
        <v>121</v>
      </c>
      <c r="K76" s="39" t="s">
        <v>74</v>
      </c>
      <c r="L76" s="41" t="s">
        <v>1519</v>
      </c>
      <c r="M76" s="52" t="s">
        <v>1520</v>
      </c>
      <c r="N76" s="52" t="s">
        <v>1520</v>
      </c>
      <c r="O76" s="52"/>
      <c r="P76" s="102"/>
      <c r="Q76" s="102">
        <v>0</v>
      </c>
      <c r="R76" s="102">
        <v>0</v>
      </c>
      <c r="S76" s="415">
        <f t="shared" si="15"/>
        <v>0</v>
      </c>
      <c r="T76" s="39">
        <v>0</v>
      </c>
      <c r="U76" s="102">
        <v>604.16999999999996</v>
      </c>
      <c r="V76" s="39">
        <v>4</v>
      </c>
      <c r="W76" s="102">
        <v>302.08</v>
      </c>
      <c r="X76" s="39">
        <v>4</v>
      </c>
      <c r="Y76" s="415">
        <f t="shared" ref="Y76" si="18">(T76*U76)+(V76*W76)</f>
        <v>1208.32</v>
      </c>
      <c r="Z76" s="415">
        <f t="shared" ref="Z76:Z84" si="19">S76+Y76</f>
        <v>1208.32</v>
      </c>
      <c r="AA76" s="103"/>
    </row>
    <row r="77" spans="1:27" ht="42.75" x14ac:dyDescent="0.2">
      <c r="A77" s="156" t="s">
        <v>374</v>
      </c>
      <c r="B77" s="18" t="s">
        <v>133</v>
      </c>
      <c r="C77" s="413" t="s">
        <v>101</v>
      </c>
      <c r="D77" s="18" t="s">
        <v>102</v>
      </c>
      <c r="E77" s="18" t="s">
        <v>1323</v>
      </c>
      <c r="F77" s="18" t="s">
        <v>1521</v>
      </c>
      <c r="G77" s="28"/>
      <c r="H77" s="18"/>
      <c r="I77" s="18" t="s">
        <v>74</v>
      </c>
      <c r="J77" s="17" t="s">
        <v>121</v>
      </c>
      <c r="K77" s="18" t="s">
        <v>74</v>
      </c>
      <c r="L77" s="29" t="s">
        <v>1522</v>
      </c>
      <c r="M77" s="30" t="s">
        <v>1523</v>
      </c>
      <c r="N77" s="30" t="s">
        <v>1523</v>
      </c>
      <c r="O77" s="30"/>
      <c r="P77" s="31"/>
      <c r="Q77" s="31">
        <v>0</v>
      </c>
      <c r="R77" s="31">
        <v>0</v>
      </c>
      <c r="S77" s="152">
        <f t="shared" si="15"/>
        <v>0</v>
      </c>
      <c r="T77" s="18">
        <v>0</v>
      </c>
      <c r="U77" s="31">
        <v>0</v>
      </c>
      <c r="V77" s="18">
        <v>6</v>
      </c>
      <c r="W77" s="31">
        <v>302.08</v>
      </c>
      <c r="X77" s="18">
        <v>6</v>
      </c>
      <c r="Y77" s="152">
        <v>1812.48</v>
      </c>
      <c r="Z77" s="152">
        <f t="shared" si="19"/>
        <v>1812.48</v>
      </c>
      <c r="AA77" s="32"/>
    </row>
    <row r="78" spans="1:27" ht="57" x14ac:dyDescent="0.2">
      <c r="A78" s="156" t="s">
        <v>374</v>
      </c>
      <c r="B78" s="18" t="s">
        <v>133</v>
      </c>
      <c r="C78" s="420" t="s">
        <v>843</v>
      </c>
      <c r="D78" s="17" t="s">
        <v>844</v>
      </c>
      <c r="E78" s="17" t="s">
        <v>1327</v>
      </c>
      <c r="F78" s="17" t="s">
        <v>1328</v>
      </c>
      <c r="G78" s="28"/>
      <c r="H78" s="17"/>
      <c r="I78" s="17" t="s">
        <v>74</v>
      </c>
      <c r="J78" s="17" t="s">
        <v>276</v>
      </c>
      <c r="K78" s="17" t="s">
        <v>74</v>
      </c>
      <c r="L78" s="71" t="s">
        <v>1160</v>
      </c>
      <c r="M78" s="72" t="s">
        <v>1524</v>
      </c>
      <c r="N78" s="72" t="s">
        <v>1524</v>
      </c>
      <c r="O78" s="72"/>
      <c r="P78" s="104"/>
      <c r="Q78" s="104">
        <v>0</v>
      </c>
      <c r="R78" s="104">
        <v>0</v>
      </c>
      <c r="S78" s="104">
        <f t="shared" si="15"/>
        <v>0</v>
      </c>
      <c r="T78" s="17">
        <v>0</v>
      </c>
      <c r="U78" s="104">
        <v>0</v>
      </c>
      <c r="V78" s="17">
        <v>2</v>
      </c>
      <c r="W78" s="104">
        <v>302.08</v>
      </c>
      <c r="X78" s="17">
        <v>2</v>
      </c>
      <c r="Y78" s="104">
        <f>(T78*U78)+(V78*W79)</f>
        <v>604.16</v>
      </c>
      <c r="Z78" s="104">
        <f t="shared" si="19"/>
        <v>604.16</v>
      </c>
      <c r="AA78" s="105"/>
    </row>
    <row r="79" spans="1:27" ht="57" x14ac:dyDescent="0.2">
      <c r="A79" s="156" t="s">
        <v>374</v>
      </c>
      <c r="B79" s="18" t="s">
        <v>133</v>
      </c>
      <c r="C79" s="420" t="s">
        <v>150</v>
      </c>
      <c r="D79" s="17" t="s">
        <v>725</v>
      </c>
      <c r="E79" s="17" t="s">
        <v>110</v>
      </c>
      <c r="F79" s="17" t="s">
        <v>1455</v>
      </c>
      <c r="G79" s="28"/>
      <c r="H79" s="17"/>
      <c r="I79" s="17" t="s">
        <v>74</v>
      </c>
      <c r="J79" s="17" t="s">
        <v>276</v>
      </c>
      <c r="K79" s="17" t="s">
        <v>74</v>
      </c>
      <c r="L79" s="71" t="s">
        <v>1525</v>
      </c>
      <c r="M79" s="72" t="s">
        <v>1526</v>
      </c>
      <c r="N79" s="72" t="s">
        <v>1526</v>
      </c>
      <c r="O79" s="72"/>
      <c r="P79" s="104"/>
      <c r="Q79" s="104">
        <v>0</v>
      </c>
      <c r="R79" s="104">
        <v>0</v>
      </c>
      <c r="S79" s="104">
        <f t="shared" si="15"/>
        <v>0</v>
      </c>
      <c r="T79" s="17">
        <v>0</v>
      </c>
      <c r="U79" s="104">
        <v>0</v>
      </c>
      <c r="V79" s="17">
        <v>4</v>
      </c>
      <c r="W79" s="104">
        <v>302.08</v>
      </c>
      <c r="X79" s="17">
        <v>4</v>
      </c>
      <c r="Y79" s="104">
        <f>(T79*U79)+(V79*W80)</f>
        <v>1208.32</v>
      </c>
      <c r="Z79" s="104">
        <f t="shared" si="19"/>
        <v>1208.32</v>
      </c>
      <c r="AA79" s="105"/>
    </row>
    <row r="80" spans="1:27" ht="42.75" x14ac:dyDescent="0.2">
      <c r="A80" s="156" t="s">
        <v>374</v>
      </c>
      <c r="B80" s="18" t="s">
        <v>133</v>
      </c>
      <c r="C80" s="413" t="s">
        <v>108</v>
      </c>
      <c r="D80" s="18" t="s">
        <v>109</v>
      </c>
      <c r="E80" s="18" t="s">
        <v>110</v>
      </c>
      <c r="F80" s="18" t="s">
        <v>111</v>
      </c>
      <c r="G80" s="28"/>
      <c r="H80" s="18"/>
      <c r="I80" s="18" t="s">
        <v>74</v>
      </c>
      <c r="J80" s="17" t="s">
        <v>76</v>
      </c>
      <c r="K80" s="18" t="s">
        <v>74</v>
      </c>
      <c r="L80" s="29" t="s">
        <v>1527</v>
      </c>
      <c r="M80" s="30" t="s">
        <v>1528</v>
      </c>
      <c r="N80" s="30" t="s">
        <v>1528</v>
      </c>
      <c r="O80" s="30"/>
      <c r="P80" s="31"/>
      <c r="Q80" s="31">
        <v>0</v>
      </c>
      <c r="R80" s="31">
        <v>0</v>
      </c>
      <c r="S80" s="152">
        <f t="shared" si="15"/>
        <v>0</v>
      </c>
      <c r="T80" s="18">
        <v>0</v>
      </c>
      <c r="U80" s="31">
        <v>0</v>
      </c>
      <c r="V80" s="18">
        <v>8</v>
      </c>
      <c r="W80" s="102">
        <v>302.08</v>
      </c>
      <c r="X80" s="18">
        <v>8</v>
      </c>
      <c r="Y80" s="152">
        <f t="shared" ref="Y80:Y85" si="20">(T80*U80)+(V80*W80)</f>
        <v>2416.64</v>
      </c>
      <c r="Z80" s="152">
        <f t="shared" si="19"/>
        <v>2416.64</v>
      </c>
      <c r="AA80" s="32"/>
    </row>
    <row r="81" spans="1:27" ht="14.25" x14ac:dyDescent="0.2">
      <c r="A81" s="156" t="s">
        <v>374</v>
      </c>
      <c r="B81" s="18" t="s">
        <v>133</v>
      </c>
      <c r="C81" s="413" t="s">
        <v>178</v>
      </c>
      <c r="D81" s="18" t="s">
        <v>179</v>
      </c>
      <c r="E81" s="18" t="s">
        <v>1167</v>
      </c>
      <c r="F81" s="18" t="s">
        <v>111</v>
      </c>
      <c r="G81" s="28"/>
      <c r="H81" s="18"/>
      <c r="I81" s="18" t="s">
        <v>74</v>
      </c>
      <c r="J81" s="17" t="s">
        <v>76</v>
      </c>
      <c r="K81" s="18" t="s">
        <v>74</v>
      </c>
      <c r="L81" s="29" t="s">
        <v>1529</v>
      </c>
      <c r="M81" s="30">
        <v>45995</v>
      </c>
      <c r="N81" s="30">
        <v>45995</v>
      </c>
      <c r="O81" s="30"/>
      <c r="P81" s="31"/>
      <c r="Q81" s="31">
        <v>0</v>
      </c>
      <c r="R81" s="31">
        <v>0</v>
      </c>
      <c r="S81" s="152">
        <f t="shared" si="15"/>
        <v>0</v>
      </c>
      <c r="T81" s="18">
        <v>0</v>
      </c>
      <c r="U81" s="31">
        <v>0</v>
      </c>
      <c r="V81" s="18">
        <v>1</v>
      </c>
      <c r="W81" s="102">
        <v>302.08</v>
      </c>
      <c r="X81" s="18">
        <v>1</v>
      </c>
      <c r="Y81" s="152">
        <f t="shared" si="20"/>
        <v>302.08</v>
      </c>
      <c r="Z81" s="152">
        <f t="shared" si="19"/>
        <v>302.08</v>
      </c>
      <c r="AA81" s="32"/>
    </row>
    <row r="82" spans="1:27" ht="15.75" customHeight="1" x14ac:dyDescent="0.2">
      <c r="A82" s="156" t="s">
        <v>374</v>
      </c>
      <c r="B82" s="18" t="s">
        <v>133</v>
      </c>
      <c r="C82" s="413" t="s">
        <v>1336</v>
      </c>
      <c r="D82" s="18" t="s">
        <v>262</v>
      </c>
      <c r="E82" s="18" t="s">
        <v>115</v>
      </c>
      <c r="F82" s="18" t="s">
        <v>1460</v>
      </c>
      <c r="G82" s="28"/>
      <c r="H82" s="18"/>
      <c r="I82" s="18" t="s">
        <v>74</v>
      </c>
      <c r="J82" s="17" t="s">
        <v>76</v>
      </c>
      <c r="K82" s="18" t="s">
        <v>74</v>
      </c>
      <c r="L82" s="29" t="s">
        <v>693</v>
      </c>
      <c r="M82" s="30">
        <v>46006</v>
      </c>
      <c r="N82" s="30">
        <v>46006</v>
      </c>
      <c r="O82" s="30"/>
      <c r="P82" s="31"/>
      <c r="Q82" s="31">
        <v>0</v>
      </c>
      <c r="R82" s="31">
        <v>0</v>
      </c>
      <c r="S82" s="152">
        <f t="shared" si="15"/>
        <v>0</v>
      </c>
      <c r="T82" s="18">
        <v>0</v>
      </c>
      <c r="U82" s="31">
        <v>0</v>
      </c>
      <c r="V82" s="18">
        <v>1</v>
      </c>
      <c r="W82" s="102">
        <v>302.08</v>
      </c>
      <c r="X82" s="18">
        <v>1</v>
      </c>
      <c r="Y82" s="152">
        <f t="shared" si="20"/>
        <v>302.08</v>
      </c>
      <c r="Z82" s="152">
        <f t="shared" si="19"/>
        <v>302.08</v>
      </c>
      <c r="AA82" s="32"/>
    </row>
    <row r="83" spans="1:27" ht="28.5" x14ac:dyDescent="0.2">
      <c r="A83" s="156" t="s">
        <v>374</v>
      </c>
      <c r="B83" s="18" t="s">
        <v>133</v>
      </c>
      <c r="C83" s="414" t="s">
        <v>116</v>
      </c>
      <c r="D83" s="39" t="s">
        <v>117</v>
      </c>
      <c r="E83" s="39" t="s">
        <v>110</v>
      </c>
      <c r="F83" s="18" t="s">
        <v>1530</v>
      </c>
      <c r="G83" s="51"/>
      <c r="H83" s="39"/>
      <c r="I83" s="39" t="s">
        <v>74</v>
      </c>
      <c r="J83" s="40" t="s">
        <v>76</v>
      </c>
      <c r="K83" s="39" t="s">
        <v>74</v>
      </c>
      <c r="L83" s="41" t="s">
        <v>821</v>
      </c>
      <c r="M83" s="52" t="s">
        <v>1531</v>
      </c>
      <c r="N83" s="52" t="s">
        <v>1531</v>
      </c>
      <c r="O83" s="52"/>
      <c r="P83" s="102"/>
      <c r="Q83" s="102">
        <v>0</v>
      </c>
      <c r="R83" s="102">
        <v>0</v>
      </c>
      <c r="S83" s="415">
        <f t="shared" si="15"/>
        <v>0</v>
      </c>
      <c r="T83" s="39">
        <v>3</v>
      </c>
      <c r="U83" s="104">
        <v>604.16999999999996</v>
      </c>
      <c r="V83" s="39">
        <v>1</v>
      </c>
      <c r="W83" s="102">
        <v>302.08</v>
      </c>
      <c r="X83" s="39">
        <v>4</v>
      </c>
      <c r="Y83" s="152">
        <f>(T83*U83)+(V83*W83)</f>
        <v>2114.5899999999997</v>
      </c>
      <c r="Z83" s="415">
        <f t="shared" si="19"/>
        <v>2114.5899999999997</v>
      </c>
      <c r="AA83" s="103"/>
    </row>
    <row r="84" spans="1:27" ht="14.25" x14ac:dyDescent="0.2">
      <c r="A84" s="156" t="s">
        <v>374</v>
      </c>
      <c r="B84" s="18" t="s">
        <v>133</v>
      </c>
      <c r="C84" s="413" t="s">
        <v>1532</v>
      </c>
      <c r="D84" s="18" t="s">
        <v>126</v>
      </c>
      <c r="E84" s="18" t="s">
        <v>110</v>
      </c>
      <c r="F84" s="18" t="s">
        <v>1533</v>
      </c>
      <c r="G84" s="28"/>
      <c r="H84" s="18"/>
      <c r="I84" s="18" t="s">
        <v>74</v>
      </c>
      <c r="J84" s="17" t="s">
        <v>76</v>
      </c>
      <c r="K84" s="18" t="s">
        <v>74</v>
      </c>
      <c r="L84" s="29" t="s">
        <v>276</v>
      </c>
      <c r="M84" s="30">
        <v>46007</v>
      </c>
      <c r="N84" s="30">
        <v>46007</v>
      </c>
      <c r="O84" s="30"/>
      <c r="P84" s="31"/>
      <c r="Q84" s="31">
        <v>0</v>
      </c>
      <c r="R84" s="31">
        <v>0</v>
      </c>
      <c r="S84" s="152">
        <f t="shared" si="15"/>
        <v>0</v>
      </c>
      <c r="T84" s="18">
        <v>0</v>
      </c>
      <c r="U84" s="31">
        <v>0</v>
      </c>
      <c r="V84" s="18">
        <v>1</v>
      </c>
      <c r="W84" s="102">
        <v>302.08</v>
      </c>
      <c r="X84" s="18">
        <v>1</v>
      </c>
      <c r="Y84" s="152">
        <f t="shared" ref="Y84" si="21">(T84*U84)+(V84*W84)</f>
        <v>302.08</v>
      </c>
      <c r="Z84" s="152">
        <f t="shared" si="19"/>
        <v>302.08</v>
      </c>
      <c r="AA84" s="32"/>
    </row>
    <row r="85" spans="1:27" ht="28.5" x14ac:dyDescent="0.2">
      <c r="A85" s="156" t="s">
        <v>374</v>
      </c>
      <c r="B85" s="18" t="s">
        <v>133</v>
      </c>
      <c r="C85" s="413" t="s">
        <v>128</v>
      </c>
      <c r="D85" s="18" t="s">
        <v>129</v>
      </c>
      <c r="E85" s="18" t="s">
        <v>112</v>
      </c>
      <c r="F85" s="18" t="s">
        <v>875</v>
      </c>
      <c r="G85" s="28"/>
      <c r="H85" s="18"/>
      <c r="I85" s="18" t="s">
        <v>74</v>
      </c>
      <c r="J85" s="17" t="s">
        <v>76</v>
      </c>
      <c r="K85" s="18" t="s">
        <v>74</v>
      </c>
      <c r="L85" s="29" t="s">
        <v>796</v>
      </c>
      <c r="M85" s="30" t="s">
        <v>1534</v>
      </c>
      <c r="N85" s="30" t="s">
        <v>1534</v>
      </c>
      <c r="O85" s="30"/>
      <c r="P85" s="31"/>
      <c r="Q85" s="31">
        <v>0</v>
      </c>
      <c r="R85" s="31">
        <v>0</v>
      </c>
      <c r="S85" s="152">
        <f t="shared" si="15"/>
        <v>0</v>
      </c>
      <c r="T85" s="18">
        <v>0</v>
      </c>
      <c r="U85" s="31">
        <v>0</v>
      </c>
      <c r="V85" s="18">
        <v>2</v>
      </c>
      <c r="W85" s="102">
        <v>302.08</v>
      </c>
      <c r="X85" s="18">
        <v>2</v>
      </c>
      <c r="Y85" s="152">
        <f t="shared" si="20"/>
        <v>604.16</v>
      </c>
      <c r="Z85" s="152">
        <f>S85+Y85</f>
        <v>604.16</v>
      </c>
      <c r="AA85" s="32"/>
    </row>
    <row r="86" spans="1:27" ht="15.75" customHeight="1" x14ac:dyDescent="0.2">
      <c r="A86" s="156" t="s">
        <v>374</v>
      </c>
      <c r="B86" s="18" t="s">
        <v>88</v>
      </c>
      <c r="C86" s="1053" t="s">
        <v>89</v>
      </c>
      <c r="D86" s="27" t="s">
        <v>91</v>
      </c>
      <c r="E86" s="27" t="s">
        <v>90</v>
      </c>
      <c r="F86" s="27" t="s">
        <v>85</v>
      </c>
      <c r="G86" s="28"/>
      <c r="H86" s="27"/>
      <c r="I86" s="27" t="s">
        <v>74</v>
      </c>
      <c r="J86" s="17" t="s">
        <v>83</v>
      </c>
      <c r="K86" s="27" t="s">
        <v>74</v>
      </c>
      <c r="L86" s="350" t="s">
        <v>84</v>
      </c>
      <c r="M86" s="351">
        <v>45992</v>
      </c>
      <c r="N86" s="351">
        <v>45992</v>
      </c>
      <c r="O86" s="351"/>
      <c r="P86" s="352"/>
      <c r="Q86" s="352">
        <v>0</v>
      </c>
      <c r="R86" s="352">
        <v>0</v>
      </c>
      <c r="S86" s="355">
        <v>0</v>
      </c>
      <c r="T86" s="27">
        <v>0</v>
      </c>
      <c r="U86" s="352">
        <v>120</v>
      </c>
      <c r="V86" s="27">
        <v>1</v>
      </c>
      <c r="W86" s="352">
        <v>55</v>
      </c>
      <c r="X86" s="27">
        <v>1</v>
      </c>
      <c r="Y86" s="355">
        <v>55</v>
      </c>
      <c r="Z86" s="355">
        <v>55</v>
      </c>
      <c r="AA86" s="349" t="s">
        <v>186</v>
      </c>
    </row>
    <row r="87" spans="1:27" ht="15.75" customHeight="1" x14ac:dyDescent="0.2">
      <c r="A87" s="156" t="s">
        <v>374</v>
      </c>
      <c r="B87" s="18" t="s">
        <v>88</v>
      </c>
      <c r="C87" s="1053" t="s">
        <v>89</v>
      </c>
      <c r="D87" s="27" t="s">
        <v>187</v>
      </c>
      <c r="E87" s="27" t="s">
        <v>90</v>
      </c>
      <c r="F87" s="27" t="s">
        <v>892</v>
      </c>
      <c r="G87" s="28"/>
      <c r="H87" s="27"/>
      <c r="I87" s="27" t="s">
        <v>74</v>
      </c>
      <c r="J87" s="17" t="s">
        <v>83</v>
      </c>
      <c r="K87" s="27" t="s">
        <v>74</v>
      </c>
      <c r="L87" s="350" t="s">
        <v>73</v>
      </c>
      <c r="M87" s="351">
        <v>45994</v>
      </c>
      <c r="N87" s="351">
        <v>45996</v>
      </c>
      <c r="O87" s="351"/>
      <c r="P87" s="352"/>
      <c r="Q87" s="352">
        <v>0</v>
      </c>
      <c r="R87" s="352">
        <v>0</v>
      </c>
      <c r="S87" s="355">
        <v>0</v>
      </c>
      <c r="T87" s="27">
        <v>2</v>
      </c>
      <c r="U87" s="352">
        <v>120</v>
      </c>
      <c r="V87" s="27">
        <v>0</v>
      </c>
      <c r="W87" s="352">
        <v>55</v>
      </c>
      <c r="X87" s="27">
        <v>2</v>
      </c>
      <c r="Y87" s="355">
        <v>240</v>
      </c>
      <c r="Z87" s="355">
        <v>240</v>
      </c>
      <c r="AA87" s="349" t="s">
        <v>186</v>
      </c>
    </row>
    <row r="88" spans="1:27" ht="15.75" customHeight="1" x14ac:dyDescent="0.2">
      <c r="A88" s="156" t="s">
        <v>374</v>
      </c>
      <c r="B88" s="18" t="s">
        <v>88</v>
      </c>
      <c r="C88" s="1053" t="s">
        <v>89</v>
      </c>
      <c r="D88" s="27" t="s">
        <v>899</v>
      </c>
      <c r="E88" s="27" t="s">
        <v>90</v>
      </c>
      <c r="F88" s="27" t="s">
        <v>85</v>
      </c>
      <c r="G88" s="28"/>
      <c r="H88" s="27"/>
      <c r="I88" s="27" t="s">
        <v>74</v>
      </c>
      <c r="J88" s="17" t="s">
        <v>83</v>
      </c>
      <c r="K88" s="27" t="s">
        <v>74</v>
      </c>
      <c r="L88" s="350" t="s">
        <v>1467</v>
      </c>
      <c r="M88" s="351">
        <v>45999</v>
      </c>
      <c r="N88" s="351">
        <v>46000</v>
      </c>
      <c r="O88" s="351"/>
      <c r="P88" s="352"/>
      <c r="Q88" s="352">
        <v>0</v>
      </c>
      <c r="R88" s="352">
        <v>0</v>
      </c>
      <c r="S88" s="355">
        <v>0</v>
      </c>
      <c r="T88" s="27">
        <v>1</v>
      </c>
      <c r="U88" s="352">
        <v>120</v>
      </c>
      <c r="V88" s="27">
        <v>0</v>
      </c>
      <c r="W88" s="352">
        <v>55</v>
      </c>
      <c r="X88" s="27">
        <v>1</v>
      </c>
      <c r="Y88" s="355">
        <v>120</v>
      </c>
      <c r="Z88" s="355">
        <v>120</v>
      </c>
      <c r="AA88" s="349" t="s">
        <v>186</v>
      </c>
    </row>
    <row r="89" spans="1:27" ht="15.75" customHeight="1" x14ac:dyDescent="0.2">
      <c r="A89" s="156" t="s">
        <v>374</v>
      </c>
      <c r="B89" s="18" t="s">
        <v>88</v>
      </c>
      <c r="C89" s="1053" t="s">
        <v>89</v>
      </c>
      <c r="D89" s="27" t="s">
        <v>900</v>
      </c>
      <c r="E89" s="27" t="s">
        <v>90</v>
      </c>
      <c r="F89" s="27" t="s">
        <v>85</v>
      </c>
      <c r="G89" s="28"/>
      <c r="H89" s="27"/>
      <c r="I89" s="27" t="s">
        <v>74</v>
      </c>
      <c r="J89" s="17" t="s">
        <v>83</v>
      </c>
      <c r="K89" s="27" t="s">
        <v>74</v>
      </c>
      <c r="L89" s="350" t="s">
        <v>1467</v>
      </c>
      <c r="M89" s="351">
        <v>46006</v>
      </c>
      <c r="N89" s="351">
        <v>46006</v>
      </c>
      <c r="O89" s="351"/>
      <c r="P89" s="352"/>
      <c r="Q89" s="352">
        <v>0</v>
      </c>
      <c r="R89" s="352">
        <v>0</v>
      </c>
      <c r="S89" s="355">
        <v>0</v>
      </c>
      <c r="T89" s="27">
        <v>0</v>
      </c>
      <c r="U89" s="352">
        <v>120</v>
      </c>
      <c r="V89" s="27">
        <v>1</v>
      </c>
      <c r="W89" s="352">
        <v>55</v>
      </c>
      <c r="X89" s="27">
        <v>1</v>
      </c>
      <c r="Y89" s="355">
        <v>55</v>
      </c>
      <c r="Z89" s="355">
        <v>55</v>
      </c>
      <c r="AA89" s="349" t="s">
        <v>186</v>
      </c>
    </row>
    <row r="90" spans="1:27" ht="15.75" customHeight="1" x14ac:dyDescent="0.2">
      <c r="A90" s="156" t="s">
        <v>374</v>
      </c>
      <c r="B90" s="18" t="s">
        <v>88</v>
      </c>
      <c r="C90" s="1053" t="s">
        <v>89</v>
      </c>
      <c r="D90" s="27" t="s">
        <v>900</v>
      </c>
      <c r="E90" s="27" t="s">
        <v>90</v>
      </c>
      <c r="F90" s="27" t="s">
        <v>1535</v>
      </c>
      <c r="G90" s="28"/>
      <c r="H90" s="27"/>
      <c r="I90" s="27" t="s">
        <v>74</v>
      </c>
      <c r="J90" s="17" t="s">
        <v>83</v>
      </c>
      <c r="K90" s="27" t="s">
        <v>74</v>
      </c>
      <c r="L90" s="350" t="s">
        <v>80</v>
      </c>
      <c r="M90" s="351">
        <v>46008</v>
      </c>
      <c r="N90" s="351">
        <v>46008</v>
      </c>
      <c r="O90" s="351"/>
      <c r="P90" s="352"/>
      <c r="Q90" s="352">
        <v>0</v>
      </c>
      <c r="R90" s="352">
        <v>0</v>
      </c>
      <c r="S90" s="355">
        <v>0</v>
      </c>
      <c r="T90" s="27">
        <v>0</v>
      </c>
      <c r="U90" s="352">
        <v>120</v>
      </c>
      <c r="V90" s="27">
        <v>1</v>
      </c>
      <c r="W90" s="352">
        <v>55</v>
      </c>
      <c r="X90" s="27">
        <v>1</v>
      </c>
      <c r="Y90" s="355">
        <v>55</v>
      </c>
      <c r="Z90" s="355">
        <v>55</v>
      </c>
      <c r="AA90" s="349" t="s">
        <v>186</v>
      </c>
    </row>
    <row r="91" spans="1:27" ht="15.75" customHeight="1" x14ac:dyDescent="0.2">
      <c r="A91" s="156" t="s">
        <v>374</v>
      </c>
      <c r="B91" s="18" t="s">
        <v>88</v>
      </c>
      <c r="C91" s="1053" t="s">
        <v>1536</v>
      </c>
      <c r="D91" s="27" t="s">
        <v>1537</v>
      </c>
      <c r="E91" s="27" t="s">
        <v>82</v>
      </c>
      <c r="F91" s="27" t="s">
        <v>1538</v>
      </c>
      <c r="G91" s="28"/>
      <c r="H91" s="27"/>
      <c r="I91" s="27" t="s">
        <v>74</v>
      </c>
      <c r="J91" s="17" t="s">
        <v>83</v>
      </c>
      <c r="K91" s="27" t="s">
        <v>74</v>
      </c>
      <c r="L91" s="350" t="s">
        <v>73</v>
      </c>
      <c r="M91" s="351">
        <v>45999</v>
      </c>
      <c r="N91" s="351">
        <v>46004</v>
      </c>
      <c r="O91" s="351"/>
      <c r="P91" s="352"/>
      <c r="Q91" s="352">
        <v>0</v>
      </c>
      <c r="R91" s="352">
        <v>0</v>
      </c>
      <c r="S91" s="355">
        <v>0</v>
      </c>
      <c r="T91" s="27">
        <v>5</v>
      </c>
      <c r="U91" s="352">
        <v>604.16999999999996</v>
      </c>
      <c r="V91" s="27">
        <v>0</v>
      </c>
      <c r="W91" s="352">
        <v>302.08</v>
      </c>
      <c r="X91" s="27">
        <v>5</v>
      </c>
      <c r="Y91" s="355">
        <v>3020.85</v>
      </c>
      <c r="Z91" s="355">
        <v>3020.85</v>
      </c>
      <c r="AA91" s="884" t="s">
        <v>192</v>
      </c>
    </row>
    <row r="92" spans="1:27" ht="28.5" x14ac:dyDescent="0.2">
      <c r="A92" s="156" t="s">
        <v>374</v>
      </c>
      <c r="B92" s="18" t="s">
        <v>88</v>
      </c>
      <c r="C92" s="1053" t="s">
        <v>95</v>
      </c>
      <c r="D92" s="27" t="s">
        <v>1471</v>
      </c>
      <c r="E92" s="27" t="s">
        <v>201</v>
      </c>
      <c r="F92" s="27" t="s">
        <v>1539</v>
      </c>
      <c r="G92" s="28"/>
      <c r="H92" s="27"/>
      <c r="I92" s="27" t="s">
        <v>74</v>
      </c>
      <c r="J92" s="17" t="s">
        <v>83</v>
      </c>
      <c r="K92" s="27" t="s">
        <v>74</v>
      </c>
      <c r="L92" s="350" t="s">
        <v>1540</v>
      </c>
      <c r="M92" s="351" t="s">
        <v>1541</v>
      </c>
      <c r="N92" s="351" t="s">
        <v>1542</v>
      </c>
      <c r="O92" s="351"/>
      <c r="P92" s="352"/>
      <c r="Q92" s="352">
        <v>0</v>
      </c>
      <c r="R92" s="352">
        <v>0</v>
      </c>
      <c r="S92" s="355">
        <v>0</v>
      </c>
      <c r="T92" s="27">
        <v>3</v>
      </c>
      <c r="U92" s="352">
        <v>170.12</v>
      </c>
      <c r="V92" s="27">
        <v>0</v>
      </c>
      <c r="W92" s="352">
        <v>57</v>
      </c>
      <c r="X92" s="27">
        <v>3</v>
      </c>
      <c r="Y92" s="355">
        <v>510.36</v>
      </c>
      <c r="Z92" s="355">
        <v>510.36</v>
      </c>
      <c r="AA92" s="349" t="s">
        <v>186</v>
      </c>
    </row>
    <row r="93" spans="1:27" ht="14.25" x14ac:dyDescent="0.2">
      <c r="A93" s="156" t="s">
        <v>374</v>
      </c>
      <c r="B93" s="18" t="s">
        <v>88</v>
      </c>
      <c r="C93" s="1053" t="s">
        <v>1543</v>
      </c>
      <c r="D93" s="27" t="s">
        <v>1544</v>
      </c>
      <c r="E93" s="27" t="s">
        <v>1545</v>
      </c>
      <c r="F93" s="27" t="s">
        <v>1546</v>
      </c>
      <c r="G93" s="28"/>
      <c r="H93" s="27"/>
      <c r="I93" s="27" t="s">
        <v>74</v>
      </c>
      <c r="J93" s="17" t="s">
        <v>84</v>
      </c>
      <c r="K93" s="27" t="s">
        <v>74</v>
      </c>
      <c r="L93" s="350" t="s">
        <v>73</v>
      </c>
      <c r="M93" s="351">
        <v>45999</v>
      </c>
      <c r="N93" s="351">
        <v>46004</v>
      </c>
      <c r="O93" s="351"/>
      <c r="P93" s="352"/>
      <c r="Q93" s="352">
        <v>0</v>
      </c>
      <c r="R93" s="352">
        <v>0</v>
      </c>
      <c r="S93" s="355">
        <v>0</v>
      </c>
      <c r="T93" s="27">
        <v>5</v>
      </c>
      <c r="U93" s="352">
        <v>604.16999999999996</v>
      </c>
      <c r="V93" s="27">
        <v>0</v>
      </c>
      <c r="W93" s="352">
        <v>302.08</v>
      </c>
      <c r="X93" s="27">
        <v>5</v>
      </c>
      <c r="Y93" s="355">
        <v>3020.85</v>
      </c>
      <c r="Z93" s="355">
        <v>3020.85</v>
      </c>
      <c r="AA93" s="349" t="s">
        <v>186</v>
      </c>
    </row>
    <row r="94" spans="1:27" ht="28.5" x14ac:dyDescent="0.2">
      <c r="A94" s="156" t="s">
        <v>374</v>
      </c>
      <c r="B94" s="18" t="s">
        <v>88</v>
      </c>
      <c r="C94" s="1053" t="s">
        <v>1473</v>
      </c>
      <c r="D94" s="27" t="s">
        <v>197</v>
      </c>
      <c r="E94" s="27" t="s">
        <v>1475</v>
      </c>
      <c r="F94" s="27" t="s">
        <v>1539</v>
      </c>
      <c r="G94" s="28"/>
      <c r="H94" s="27"/>
      <c r="I94" s="27" t="s">
        <v>74</v>
      </c>
      <c r="J94" s="17" t="s">
        <v>83</v>
      </c>
      <c r="K94" s="27" t="s">
        <v>74</v>
      </c>
      <c r="L94" s="350" t="s">
        <v>1540</v>
      </c>
      <c r="M94" s="351" t="s">
        <v>1541</v>
      </c>
      <c r="N94" s="351" t="s">
        <v>1542</v>
      </c>
      <c r="O94" s="351"/>
      <c r="P94" s="352"/>
      <c r="Q94" s="352">
        <v>0</v>
      </c>
      <c r="R94" s="352">
        <v>0</v>
      </c>
      <c r="S94" s="355">
        <v>0</v>
      </c>
      <c r="T94" s="27">
        <v>3</v>
      </c>
      <c r="U94" s="352">
        <v>170.12</v>
      </c>
      <c r="V94" s="27">
        <v>0</v>
      </c>
      <c r="W94" s="352">
        <v>57</v>
      </c>
      <c r="X94" s="27">
        <v>3</v>
      </c>
      <c r="Y94" s="355">
        <v>510.36</v>
      </c>
      <c r="Z94" s="355">
        <v>510.36</v>
      </c>
      <c r="AA94" s="349" t="s">
        <v>186</v>
      </c>
    </row>
    <row r="95" spans="1:27" ht="14.25" x14ac:dyDescent="0.2">
      <c r="A95" s="156" t="s">
        <v>374</v>
      </c>
      <c r="B95" s="18" t="s">
        <v>88</v>
      </c>
      <c r="C95" s="1053" t="s">
        <v>211</v>
      </c>
      <c r="D95" s="27" t="s">
        <v>212</v>
      </c>
      <c r="E95" s="27" t="s">
        <v>79</v>
      </c>
      <c r="F95" s="17" t="s">
        <v>1362</v>
      </c>
      <c r="G95" s="28"/>
      <c r="H95" s="27"/>
      <c r="I95" s="27" t="s">
        <v>74</v>
      </c>
      <c r="J95" s="17" t="s">
        <v>84</v>
      </c>
      <c r="K95" s="27" t="s">
        <v>74</v>
      </c>
      <c r="L95" s="350" t="s">
        <v>83</v>
      </c>
      <c r="M95" s="351">
        <v>46000</v>
      </c>
      <c r="N95" s="351">
        <v>46001</v>
      </c>
      <c r="O95" s="351"/>
      <c r="P95" s="352"/>
      <c r="Q95" s="352">
        <v>0</v>
      </c>
      <c r="R95" s="352">
        <v>0</v>
      </c>
      <c r="S95" s="355">
        <v>0</v>
      </c>
      <c r="T95" s="27">
        <v>1</v>
      </c>
      <c r="U95" s="352">
        <v>604.16999999999996</v>
      </c>
      <c r="V95" s="27">
        <v>0</v>
      </c>
      <c r="W95" s="352">
        <v>302.08</v>
      </c>
      <c r="X95" s="27">
        <v>1</v>
      </c>
      <c r="Y95" s="355">
        <v>604.16999999999996</v>
      </c>
      <c r="Z95" s="355">
        <v>604.16999999999996</v>
      </c>
      <c r="AA95" s="349" t="s">
        <v>186</v>
      </c>
    </row>
    <row r="96" spans="1:27" ht="15.75" customHeight="1" x14ac:dyDescent="0.2">
      <c r="A96" s="156" t="s">
        <v>374</v>
      </c>
      <c r="B96" s="18" t="s">
        <v>88</v>
      </c>
      <c r="C96" s="1053" t="s">
        <v>219</v>
      </c>
      <c r="D96" s="27" t="s">
        <v>323</v>
      </c>
      <c r="E96" s="27" t="s">
        <v>79</v>
      </c>
      <c r="F96" s="17" t="s">
        <v>1547</v>
      </c>
      <c r="G96" s="28"/>
      <c r="H96" s="27"/>
      <c r="I96" s="27" t="s">
        <v>74</v>
      </c>
      <c r="J96" s="17" t="s">
        <v>83</v>
      </c>
      <c r="K96" s="27" t="s">
        <v>74</v>
      </c>
      <c r="L96" s="350" t="s">
        <v>1548</v>
      </c>
      <c r="M96" s="351">
        <v>46006</v>
      </c>
      <c r="N96" s="351">
        <v>46008</v>
      </c>
      <c r="O96" s="351"/>
      <c r="P96" s="352"/>
      <c r="Q96" s="352">
        <v>0</v>
      </c>
      <c r="R96" s="352">
        <v>0</v>
      </c>
      <c r="S96" s="355">
        <v>0</v>
      </c>
      <c r="T96" s="27">
        <v>2</v>
      </c>
      <c r="U96" s="352">
        <v>604.16999999999996</v>
      </c>
      <c r="V96" s="27">
        <v>0</v>
      </c>
      <c r="W96" s="352">
        <v>302.08</v>
      </c>
      <c r="X96" s="27">
        <v>2</v>
      </c>
      <c r="Y96" s="355">
        <v>1208.3399999999999</v>
      </c>
      <c r="Z96" s="355">
        <v>1208.3399999999999</v>
      </c>
      <c r="AA96" s="349" t="s">
        <v>186</v>
      </c>
    </row>
    <row r="97" spans="1:27" ht="15.75" customHeight="1" x14ac:dyDescent="0.2">
      <c r="A97" s="156" t="s">
        <v>374</v>
      </c>
      <c r="B97" s="18" t="s">
        <v>88</v>
      </c>
      <c r="C97" s="1053" t="s">
        <v>1355</v>
      </c>
      <c r="D97" s="27">
        <v>1877402</v>
      </c>
      <c r="E97" s="27" t="s">
        <v>82</v>
      </c>
      <c r="F97" s="17" t="s">
        <v>1549</v>
      </c>
      <c r="G97" s="28"/>
      <c r="H97" s="27"/>
      <c r="I97" s="27" t="s">
        <v>74</v>
      </c>
      <c r="J97" s="17" t="s">
        <v>83</v>
      </c>
      <c r="K97" s="27" t="s">
        <v>74</v>
      </c>
      <c r="L97" s="350" t="s">
        <v>328</v>
      </c>
      <c r="M97" s="351">
        <v>46000</v>
      </c>
      <c r="N97" s="351">
        <v>46000</v>
      </c>
      <c r="O97" s="351"/>
      <c r="P97" s="352"/>
      <c r="Q97" s="352">
        <v>0</v>
      </c>
      <c r="R97" s="352">
        <v>0</v>
      </c>
      <c r="S97" s="355">
        <v>0</v>
      </c>
      <c r="T97" s="27">
        <v>0</v>
      </c>
      <c r="U97" s="352">
        <v>604.16999999999996</v>
      </c>
      <c r="V97" s="27">
        <v>1</v>
      </c>
      <c r="W97" s="352">
        <v>302.08</v>
      </c>
      <c r="X97" s="27">
        <v>1</v>
      </c>
      <c r="Y97" s="355">
        <v>302.08</v>
      </c>
      <c r="Z97" s="355">
        <v>302.08</v>
      </c>
      <c r="AA97" s="349" t="s">
        <v>186</v>
      </c>
    </row>
    <row r="98" spans="1:27" ht="15.75" customHeight="1" x14ac:dyDescent="0.2">
      <c r="A98" s="156" t="s">
        <v>374</v>
      </c>
      <c r="B98" s="18" t="s">
        <v>88</v>
      </c>
      <c r="C98" s="1053" t="s">
        <v>814</v>
      </c>
      <c r="D98" s="27" t="s">
        <v>1550</v>
      </c>
      <c r="E98" s="27" t="s">
        <v>82</v>
      </c>
      <c r="F98" s="17" t="s">
        <v>1549</v>
      </c>
      <c r="G98" s="28"/>
      <c r="H98" s="27"/>
      <c r="I98" s="27" t="s">
        <v>74</v>
      </c>
      <c r="J98" s="17" t="s">
        <v>83</v>
      </c>
      <c r="K98" s="27" t="s">
        <v>74</v>
      </c>
      <c r="L98" s="350" t="s">
        <v>328</v>
      </c>
      <c r="M98" s="351">
        <v>46000</v>
      </c>
      <c r="N98" s="351">
        <v>46000</v>
      </c>
      <c r="O98" s="351"/>
      <c r="P98" s="352"/>
      <c r="Q98" s="352">
        <v>0</v>
      </c>
      <c r="R98" s="352">
        <v>0</v>
      </c>
      <c r="S98" s="355">
        <v>0</v>
      </c>
      <c r="T98" s="27">
        <v>0</v>
      </c>
      <c r="U98" s="352">
        <v>604.16999999999996</v>
      </c>
      <c r="V98" s="27">
        <v>1</v>
      </c>
      <c r="W98" s="352">
        <v>302.08</v>
      </c>
      <c r="X98" s="27">
        <v>1</v>
      </c>
      <c r="Y98" s="355">
        <v>302.08</v>
      </c>
      <c r="Z98" s="355">
        <v>302.08</v>
      </c>
      <c r="AA98" s="349" t="s">
        <v>186</v>
      </c>
    </row>
    <row r="99" spans="1:27" ht="28.5" x14ac:dyDescent="0.2">
      <c r="A99" s="156" t="s">
        <v>374</v>
      </c>
      <c r="B99" s="18" t="s">
        <v>88</v>
      </c>
      <c r="C99" s="1053" t="s">
        <v>86</v>
      </c>
      <c r="D99" s="27" t="s">
        <v>1482</v>
      </c>
      <c r="E99" s="27" t="s">
        <v>87</v>
      </c>
      <c r="F99" s="17" t="s">
        <v>1558</v>
      </c>
      <c r="G99" s="28"/>
      <c r="H99" s="27"/>
      <c r="I99" s="27" t="s">
        <v>74</v>
      </c>
      <c r="J99" s="17" t="s">
        <v>83</v>
      </c>
      <c r="K99" s="27" t="s">
        <v>74</v>
      </c>
      <c r="L99" s="350" t="s">
        <v>73</v>
      </c>
      <c r="M99" s="351" t="s">
        <v>1551</v>
      </c>
      <c r="N99" s="351" t="s">
        <v>1552</v>
      </c>
      <c r="O99" s="351"/>
      <c r="P99" s="352"/>
      <c r="Q99" s="352">
        <v>0</v>
      </c>
      <c r="R99" s="352">
        <v>0</v>
      </c>
      <c r="S99" s="355">
        <v>0</v>
      </c>
      <c r="T99" s="27">
        <v>4</v>
      </c>
      <c r="U99" s="352">
        <v>604.16999999999996</v>
      </c>
      <c r="V99" s="27">
        <v>0</v>
      </c>
      <c r="W99" s="352">
        <v>302.08</v>
      </c>
      <c r="X99" s="27">
        <v>4</v>
      </c>
      <c r="Y99" s="355">
        <v>2416.6799999999998</v>
      </c>
      <c r="Z99" s="355">
        <v>2416.6799999999998</v>
      </c>
      <c r="AA99" s="349" t="s">
        <v>186</v>
      </c>
    </row>
    <row r="100" spans="1:27" ht="28.5" x14ac:dyDescent="0.2">
      <c r="A100" s="156" t="s">
        <v>374</v>
      </c>
      <c r="B100" s="18" t="s">
        <v>88</v>
      </c>
      <c r="C100" s="1053" t="s">
        <v>1186</v>
      </c>
      <c r="D100" s="27" t="s">
        <v>1187</v>
      </c>
      <c r="E100" s="27" t="s">
        <v>82</v>
      </c>
      <c r="F100" s="17" t="s">
        <v>206</v>
      </c>
      <c r="G100" s="28"/>
      <c r="H100" s="27"/>
      <c r="I100" s="27" t="s">
        <v>74</v>
      </c>
      <c r="J100" s="17" t="s">
        <v>83</v>
      </c>
      <c r="K100" s="27" t="s">
        <v>74</v>
      </c>
      <c r="L100" s="350" t="s">
        <v>1553</v>
      </c>
      <c r="M100" s="351" t="s">
        <v>1554</v>
      </c>
      <c r="N100" s="351" t="s">
        <v>1555</v>
      </c>
      <c r="O100" s="351"/>
      <c r="P100" s="352"/>
      <c r="Q100" s="352">
        <v>0</v>
      </c>
      <c r="R100" s="352">
        <v>0</v>
      </c>
      <c r="S100" s="355">
        <v>0</v>
      </c>
      <c r="T100" s="27">
        <v>6</v>
      </c>
      <c r="U100" s="352">
        <v>604.16999999999996</v>
      </c>
      <c r="V100" s="27">
        <v>0</v>
      </c>
      <c r="W100" s="352">
        <v>302.08</v>
      </c>
      <c r="X100" s="27">
        <v>6</v>
      </c>
      <c r="Y100" s="355">
        <v>3625.02</v>
      </c>
      <c r="Z100" s="355">
        <v>3625.02</v>
      </c>
      <c r="AA100" s="349" t="s">
        <v>186</v>
      </c>
    </row>
    <row r="101" spans="1:27" ht="28.5" x14ac:dyDescent="0.2">
      <c r="A101" s="156" t="s">
        <v>374</v>
      </c>
      <c r="B101" s="18" t="s">
        <v>88</v>
      </c>
      <c r="C101" s="1053" t="s">
        <v>1484</v>
      </c>
      <c r="D101" s="27" t="s">
        <v>203</v>
      </c>
      <c r="E101" s="27" t="s">
        <v>82</v>
      </c>
      <c r="F101" s="27" t="s">
        <v>1485</v>
      </c>
      <c r="G101" s="28"/>
      <c r="H101" s="27"/>
      <c r="I101" s="27" t="s">
        <v>74</v>
      </c>
      <c r="J101" s="17" t="s">
        <v>1486</v>
      </c>
      <c r="K101" s="27" t="s">
        <v>74</v>
      </c>
      <c r="L101" s="27" t="s">
        <v>80</v>
      </c>
      <c r="M101" s="351" t="s">
        <v>1556</v>
      </c>
      <c r="N101" s="351" t="s">
        <v>1557</v>
      </c>
      <c r="O101" s="351"/>
      <c r="P101" s="352"/>
      <c r="Q101" s="352">
        <v>0</v>
      </c>
      <c r="R101" s="352">
        <v>0</v>
      </c>
      <c r="S101" s="355">
        <v>0</v>
      </c>
      <c r="T101" s="27">
        <v>3</v>
      </c>
      <c r="U101" s="352">
        <v>604.16999999999996</v>
      </c>
      <c r="V101" s="27">
        <v>0</v>
      </c>
      <c r="W101" s="352">
        <v>302.08</v>
      </c>
      <c r="X101" s="27">
        <v>3</v>
      </c>
      <c r="Y101" s="355">
        <v>1812.51</v>
      </c>
      <c r="Z101" s="355">
        <v>1812.51</v>
      </c>
      <c r="AA101" s="349" t="s">
        <v>186</v>
      </c>
    </row>
    <row r="102" spans="1:27" ht="15.75" customHeight="1" x14ac:dyDescent="0.2">
      <c r="A102" s="885"/>
      <c r="B102" s="1036"/>
      <c r="C102" s="887"/>
      <c r="D102" s="370"/>
      <c r="E102" s="370"/>
      <c r="F102" s="370"/>
      <c r="G102" s="888"/>
      <c r="H102" s="239"/>
      <c r="I102" s="239"/>
      <c r="J102" s="880"/>
      <c r="K102" s="239"/>
      <c r="L102" s="889"/>
      <c r="M102" s="890"/>
      <c r="N102" s="890"/>
      <c r="O102" s="890"/>
      <c r="P102" s="891"/>
      <c r="Q102" s="891"/>
      <c r="R102" s="891"/>
      <c r="S102" s="892"/>
      <c r="T102" s="239"/>
      <c r="U102" s="891"/>
      <c r="V102" s="239"/>
      <c r="W102" s="893"/>
      <c r="X102" s="239"/>
      <c r="Y102" s="1037"/>
      <c r="Z102" s="1037"/>
      <c r="AA102" s="1037"/>
    </row>
    <row r="103" spans="1:27" ht="15.75" customHeight="1" x14ac:dyDescent="0.25">
      <c r="A103" s="1024" t="s">
        <v>16</v>
      </c>
      <c r="B103" s="1024"/>
      <c r="C103" s="1024"/>
      <c r="D103" s="1024"/>
      <c r="E103" s="1024"/>
      <c r="F103" s="1024"/>
      <c r="G103" s="1024"/>
      <c r="H103" s="1024"/>
      <c r="I103" s="1024"/>
      <c r="J103" s="1024"/>
      <c r="K103" s="1024"/>
      <c r="L103" s="1024"/>
      <c r="M103" s="890"/>
      <c r="N103" s="890"/>
      <c r="O103" s="890"/>
      <c r="P103" s="891"/>
      <c r="Q103" s="891"/>
      <c r="R103" s="891"/>
      <c r="S103" s="892"/>
      <c r="T103" s="239"/>
      <c r="U103" s="891"/>
      <c r="V103" s="239"/>
      <c r="W103" s="893"/>
      <c r="X103" s="239"/>
      <c r="Y103" s="7"/>
      <c r="Z103" s="7"/>
      <c r="AA103" s="7"/>
    </row>
    <row r="104" spans="1:27" ht="15.75" customHeight="1" x14ac:dyDescent="0.2">
      <c r="A104" s="1021" t="s">
        <v>17</v>
      </c>
      <c r="B104" s="1022"/>
      <c r="C104" s="1022"/>
      <c r="D104" s="1022"/>
      <c r="E104" s="1022"/>
      <c r="F104" s="1022"/>
      <c r="G104" s="1022"/>
      <c r="H104" s="1022"/>
      <c r="I104" s="1022"/>
      <c r="J104" s="1022"/>
      <c r="K104" s="1022"/>
      <c r="L104" s="1023"/>
      <c r="M104" s="890"/>
      <c r="N104" s="890"/>
      <c r="O104" s="890"/>
      <c r="P104" s="891"/>
      <c r="Q104" s="891"/>
      <c r="R104" s="891"/>
      <c r="S104" s="892"/>
      <c r="T104" s="239"/>
      <c r="U104" s="891"/>
      <c r="V104" s="239"/>
      <c r="W104" s="893"/>
      <c r="X104" s="239"/>
      <c r="Y104" s="7"/>
      <c r="Z104" s="7"/>
      <c r="AA104" s="7"/>
    </row>
    <row r="105" spans="1:27" ht="15.75" customHeight="1" x14ac:dyDescent="0.2">
      <c r="A105" s="1018" t="s">
        <v>18</v>
      </c>
      <c r="B105" s="1019"/>
      <c r="C105" s="1019"/>
      <c r="D105" s="1019"/>
      <c r="E105" s="1019"/>
      <c r="F105" s="1019"/>
      <c r="G105" s="1019"/>
      <c r="H105" s="1019"/>
      <c r="I105" s="1019"/>
      <c r="J105" s="1019"/>
      <c r="K105" s="1019"/>
      <c r="L105" s="1020"/>
      <c r="M105" s="890"/>
      <c r="N105" s="890"/>
      <c r="O105" s="890"/>
      <c r="P105" s="891"/>
      <c r="Q105" s="891"/>
      <c r="R105" s="891"/>
      <c r="S105" s="892"/>
      <c r="T105" s="239"/>
      <c r="U105" s="891"/>
      <c r="V105" s="239"/>
      <c r="W105" s="893"/>
      <c r="X105" s="239"/>
      <c r="Y105" s="7"/>
      <c r="Z105" s="7"/>
      <c r="AA105" s="7"/>
    </row>
    <row r="106" spans="1:27" ht="15.75" customHeight="1" x14ac:dyDescent="0.2">
      <c r="A106" s="1018" t="s">
        <v>19</v>
      </c>
      <c r="B106" s="1019"/>
      <c r="C106" s="1019"/>
      <c r="D106" s="1019"/>
      <c r="E106" s="1019"/>
      <c r="F106" s="1019"/>
      <c r="G106" s="1019"/>
      <c r="H106" s="1019"/>
      <c r="I106" s="1019"/>
      <c r="J106" s="1019"/>
      <c r="K106" s="1019"/>
      <c r="L106" s="1020"/>
      <c r="M106" s="890"/>
      <c r="N106" s="890"/>
      <c r="O106" s="890"/>
      <c r="P106" s="891"/>
      <c r="Q106" s="891"/>
      <c r="R106" s="891"/>
      <c r="S106" s="892"/>
      <c r="T106" s="239"/>
      <c r="U106" s="891"/>
      <c r="V106" s="239"/>
      <c r="W106" s="893"/>
      <c r="X106" s="239"/>
      <c r="Y106" s="7"/>
      <c r="Z106" s="7"/>
      <c r="AA106" s="7"/>
    </row>
    <row r="107" spans="1:27" ht="15.75" customHeight="1" x14ac:dyDescent="0.2">
      <c r="A107" s="1018" t="s">
        <v>20</v>
      </c>
      <c r="B107" s="1019"/>
      <c r="C107" s="1019"/>
      <c r="D107" s="1019"/>
      <c r="E107" s="1019"/>
      <c r="F107" s="1019"/>
      <c r="G107" s="1019"/>
      <c r="H107" s="1019"/>
      <c r="I107" s="1019"/>
      <c r="J107" s="1019"/>
      <c r="K107" s="1019"/>
      <c r="L107" s="1020"/>
      <c r="M107" s="890"/>
      <c r="N107" s="890"/>
      <c r="O107" s="890"/>
      <c r="P107" s="891"/>
      <c r="Q107" s="891"/>
      <c r="R107" s="891"/>
      <c r="S107" s="892"/>
      <c r="T107" s="239"/>
      <c r="U107" s="891"/>
      <c r="V107" s="239"/>
      <c r="W107" s="893"/>
      <c r="X107" s="239"/>
      <c r="Y107" s="7"/>
      <c r="Z107" s="7"/>
      <c r="AA107" s="7"/>
    </row>
    <row r="108" spans="1:27" ht="15.75" customHeight="1" x14ac:dyDescent="0.2">
      <c r="A108" s="1018" t="s">
        <v>21</v>
      </c>
      <c r="B108" s="1019"/>
      <c r="C108" s="1019"/>
      <c r="D108" s="1019"/>
      <c r="E108" s="1019"/>
      <c r="F108" s="1019"/>
      <c r="G108" s="1019"/>
      <c r="H108" s="1019"/>
      <c r="I108" s="1019"/>
      <c r="J108" s="1019"/>
      <c r="K108" s="1019"/>
      <c r="L108" s="1020"/>
      <c r="M108" s="890"/>
      <c r="N108" s="890"/>
      <c r="O108" s="890"/>
      <c r="P108" s="891"/>
      <c r="Q108" s="891"/>
      <c r="R108" s="891"/>
      <c r="S108" s="892"/>
      <c r="T108" s="239"/>
      <c r="U108" s="891"/>
      <c r="V108" s="239"/>
      <c r="W108" s="893"/>
      <c r="X108" s="239"/>
      <c r="Y108" s="7"/>
      <c r="Z108" s="7"/>
      <c r="AA108" s="7"/>
    </row>
    <row r="109" spans="1:27" ht="15.75" customHeight="1" x14ac:dyDescent="0.2">
      <c r="A109" s="1018" t="s">
        <v>22</v>
      </c>
      <c r="B109" s="1019"/>
      <c r="C109" s="1019"/>
      <c r="D109" s="1019"/>
      <c r="E109" s="1019"/>
      <c r="F109" s="1019"/>
      <c r="G109" s="1019"/>
      <c r="H109" s="1019"/>
      <c r="I109" s="1019"/>
      <c r="J109" s="1019"/>
      <c r="K109" s="1019"/>
      <c r="L109" s="1020"/>
      <c r="M109" s="890"/>
      <c r="N109" s="890"/>
      <c r="O109" s="890"/>
      <c r="P109" s="891"/>
      <c r="Q109" s="891"/>
      <c r="R109" s="891"/>
      <c r="S109" s="892"/>
      <c r="T109" s="239"/>
      <c r="U109" s="891"/>
      <c r="V109" s="239"/>
      <c r="W109" s="893"/>
      <c r="X109" s="239"/>
      <c r="Y109" s="7"/>
      <c r="Z109" s="7"/>
      <c r="AA109" s="7"/>
    </row>
    <row r="110" spans="1:27" ht="15.75" customHeight="1" x14ac:dyDescent="0.2">
      <c r="A110" s="1018" t="s">
        <v>23</v>
      </c>
      <c r="B110" s="1019"/>
      <c r="C110" s="1019"/>
      <c r="D110" s="1019"/>
      <c r="E110" s="1019"/>
      <c r="F110" s="1019"/>
      <c r="G110" s="1019"/>
      <c r="H110" s="1019"/>
      <c r="I110" s="1019"/>
      <c r="J110" s="1019"/>
      <c r="K110" s="1019"/>
      <c r="L110" s="1020"/>
      <c r="M110" s="890"/>
      <c r="N110" s="890"/>
      <c r="O110" s="890"/>
      <c r="P110" s="891"/>
      <c r="Q110" s="891"/>
      <c r="R110" s="891"/>
      <c r="S110" s="892"/>
      <c r="T110" s="239"/>
      <c r="U110" s="891"/>
      <c r="V110" s="239"/>
      <c r="W110" s="893"/>
      <c r="X110" s="239"/>
      <c r="Y110" s="7"/>
      <c r="Z110" s="7"/>
      <c r="AA110" s="7"/>
    </row>
    <row r="111" spans="1:27" ht="15.75" customHeight="1" x14ac:dyDescent="0.2">
      <c r="A111" s="1018" t="s">
        <v>49</v>
      </c>
      <c r="B111" s="1019"/>
      <c r="C111" s="1019"/>
      <c r="D111" s="1019"/>
      <c r="E111" s="1019"/>
      <c r="F111" s="1019"/>
      <c r="G111" s="1019"/>
      <c r="H111" s="1019"/>
      <c r="I111" s="1019"/>
      <c r="J111" s="1019"/>
      <c r="K111" s="1019"/>
      <c r="L111" s="1020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15.75" customHeight="1" x14ac:dyDescent="0.2">
      <c r="A112" s="1018" t="s">
        <v>50</v>
      </c>
      <c r="B112" s="1019"/>
      <c r="C112" s="1019"/>
      <c r="D112" s="1019"/>
      <c r="E112" s="1019"/>
      <c r="F112" s="1019"/>
      <c r="G112" s="1019"/>
      <c r="H112" s="1019"/>
      <c r="I112" s="1019"/>
      <c r="J112" s="1019"/>
      <c r="K112" s="1019"/>
      <c r="L112" s="1020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15.75" customHeight="1" x14ac:dyDescent="0.2">
      <c r="A113" s="1018" t="s">
        <v>51</v>
      </c>
      <c r="B113" s="1019"/>
      <c r="C113" s="1019"/>
      <c r="D113" s="1019"/>
      <c r="E113" s="1019"/>
      <c r="F113" s="1019"/>
      <c r="G113" s="1019"/>
      <c r="H113" s="1019"/>
      <c r="I113" s="1019"/>
      <c r="J113" s="1019"/>
      <c r="K113" s="1019"/>
      <c r="L113" s="1020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15.75" customHeight="1" x14ac:dyDescent="0.2">
      <c r="A114" s="1018" t="s">
        <v>52</v>
      </c>
      <c r="B114" s="1019"/>
      <c r="C114" s="1019"/>
      <c r="D114" s="1019"/>
      <c r="E114" s="1019"/>
      <c r="F114" s="1019"/>
      <c r="G114" s="1019"/>
      <c r="H114" s="1019"/>
      <c r="I114" s="1019"/>
      <c r="J114" s="1019"/>
      <c r="K114" s="1019"/>
      <c r="L114" s="1020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15.75" customHeight="1" x14ac:dyDescent="0.2">
      <c r="A115" s="1018" t="s">
        <v>53</v>
      </c>
      <c r="B115" s="1019"/>
      <c r="C115" s="1019"/>
      <c r="D115" s="1019"/>
      <c r="E115" s="1019"/>
      <c r="F115" s="1019"/>
      <c r="G115" s="1019"/>
      <c r="H115" s="1019"/>
      <c r="I115" s="1019"/>
      <c r="J115" s="1019"/>
      <c r="K115" s="1019"/>
      <c r="L115" s="1020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15.75" customHeight="1" x14ac:dyDescent="0.2">
      <c r="A116" s="1018" t="s">
        <v>54</v>
      </c>
      <c r="B116" s="1019"/>
      <c r="C116" s="1019"/>
      <c r="D116" s="1019"/>
      <c r="E116" s="1019"/>
      <c r="F116" s="1019"/>
      <c r="G116" s="1019"/>
      <c r="H116" s="1019"/>
      <c r="I116" s="1019"/>
      <c r="J116" s="1019"/>
      <c r="K116" s="1019"/>
      <c r="L116" s="1020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15.75" customHeight="1" x14ac:dyDescent="0.2">
      <c r="A117" s="1018" t="s">
        <v>55</v>
      </c>
      <c r="B117" s="1019"/>
      <c r="C117" s="1019"/>
      <c r="D117" s="1019"/>
      <c r="E117" s="1019"/>
      <c r="F117" s="1019"/>
      <c r="G117" s="1019"/>
      <c r="H117" s="1019"/>
      <c r="I117" s="1019"/>
      <c r="J117" s="1019"/>
      <c r="K117" s="1019"/>
      <c r="L117" s="1020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15.75" customHeight="1" x14ac:dyDescent="0.2">
      <c r="A118" s="1018" t="s">
        <v>56</v>
      </c>
      <c r="B118" s="1019"/>
      <c r="C118" s="1019"/>
      <c r="D118" s="1019"/>
      <c r="E118" s="1019"/>
      <c r="F118" s="1019"/>
      <c r="G118" s="1019"/>
      <c r="H118" s="1019"/>
      <c r="I118" s="1019"/>
      <c r="J118" s="1019"/>
      <c r="K118" s="1019"/>
      <c r="L118" s="1020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15.75" customHeight="1" x14ac:dyDescent="0.2">
      <c r="A119" s="1018" t="s">
        <v>57</v>
      </c>
      <c r="B119" s="1019"/>
      <c r="C119" s="1019"/>
      <c r="D119" s="1019"/>
      <c r="E119" s="1019"/>
      <c r="F119" s="1019"/>
      <c r="G119" s="1019"/>
      <c r="H119" s="1019"/>
      <c r="I119" s="1019"/>
      <c r="J119" s="1019"/>
      <c r="K119" s="1019"/>
      <c r="L119" s="1020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15.75" customHeight="1" x14ac:dyDescent="0.2">
      <c r="A120" s="1018" t="s">
        <v>58</v>
      </c>
      <c r="B120" s="1019"/>
      <c r="C120" s="1019"/>
      <c r="D120" s="1019"/>
      <c r="E120" s="1019"/>
      <c r="F120" s="1019"/>
      <c r="G120" s="1019"/>
      <c r="H120" s="1019"/>
      <c r="I120" s="1019"/>
      <c r="J120" s="1019"/>
      <c r="K120" s="1019"/>
      <c r="L120" s="1020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15.75" customHeight="1" x14ac:dyDescent="0.2">
      <c r="A121" s="1018" t="s">
        <v>59</v>
      </c>
      <c r="B121" s="1019"/>
      <c r="C121" s="1019"/>
      <c r="D121" s="1019"/>
      <c r="E121" s="1019"/>
      <c r="F121" s="1019"/>
      <c r="G121" s="1019"/>
      <c r="H121" s="1019"/>
      <c r="I121" s="1019"/>
      <c r="J121" s="1019"/>
      <c r="K121" s="1019"/>
      <c r="L121" s="1020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15.75" customHeight="1" x14ac:dyDescent="0.2">
      <c r="A122" s="1018" t="s">
        <v>60</v>
      </c>
      <c r="B122" s="1019"/>
      <c r="C122" s="1019"/>
      <c r="D122" s="1019"/>
      <c r="E122" s="1019"/>
      <c r="F122" s="1019"/>
      <c r="G122" s="1019"/>
      <c r="H122" s="1019"/>
      <c r="I122" s="1019"/>
      <c r="J122" s="1019"/>
      <c r="K122" s="1019"/>
      <c r="L122" s="1020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15.75" customHeight="1" x14ac:dyDescent="0.2">
      <c r="A123" s="1018" t="s">
        <v>61</v>
      </c>
      <c r="B123" s="1019"/>
      <c r="C123" s="1019"/>
      <c r="D123" s="1019"/>
      <c r="E123" s="1019"/>
      <c r="F123" s="1019"/>
      <c r="G123" s="1019"/>
      <c r="H123" s="1019"/>
      <c r="I123" s="1019"/>
      <c r="J123" s="1019"/>
      <c r="K123" s="1019"/>
      <c r="L123" s="1020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15.75" customHeight="1" x14ac:dyDescent="0.2">
      <c r="A124" s="1018" t="s">
        <v>62</v>
      </c>
      <c r="B124" s="1019"/>
      <c r="C124" s="1019"/>
      <c r="D124" s="1019"/>
      <c r="E124" s="1019"/>
      <c r="F124" s="1019"/>
      <c r="G124" s="1019"/>
      <c r="H124" s="1019"/>
      <c r="I124" s="1019"/>
      <c r="J124" s="1019"/>
      <c r="K124" s="1019"/>
      <c r="L124" s="1020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15.75" customHeight="1" x14ac:dyDescent="0.2">
      <c r="A125" s="1018" t="s">
        <v>63</v>
      </c>
      <c r="B125" s="1019"/>
      <c r="C125" s="1019"/>
      <c r="D125" s="1019"/>
      <c r="E125" s="1019"/>
      <c r="F125" s="1019"/>
      <c r="G125" s="1019"/>
      <c r="H125" s="1019"/>
      <c r="I125" s="1019"/>
      <c r="J125" s="1019"/>
      <c r="K125" s="1019"/>
      <c r="L125" s="1020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15.75" customHeight="1" x14ac:dyDescent="0.2">
      <c r="A126" s="1018" t="s">
        <v>64</v>
      </c>
      <c r="B126" s="1019"/>
      <c r="C126" s="1019"/>
      <c r="D126" s="1019"/>
      <c r="E126" s="1019"/>
      <c r="F126" s="1019"/>
      <c r="G126" s="1019"/>
      <c r="H126" s="1019"/>
      <c r="I126" s="1019"/>
      <c r="J126" s="1019"/>
      <c r="K126" s="1019"/>
      <c r="L126" s="1020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15.75" customHeight="1" x14ac:dyDescent="0.2">
      <c r="A127" s="1018" t="s">
        <v>65</v>
      </c>
      <c r="B127" s="1019"/>
      <c r="C127" s="1019"/>
      <c r="D127" s="1019"/>
      <c r="E127" s="1019"/>
      <c r="F127" s="1019"/>
      <c r="G127" s="1019"/>
      <c r="H127" s="1019"/>
      <c r="I127" s="1019"/>
      <c r="J127" s="1019"/>
      <c r="K127" s="1019"/>
      <c r="L127" s="1020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15.75" customHeight="1" x14ac:dyDescent="0.2">
      <c r="A128" s="1018" t="s">
        <v>66</v>
      </c>
      <c r="B128" s="1019"/>
      <c r="C128" s="1019"/>
      <c r="D128" s="1019"/>
      <c r="E128" s="1019"/>
      <c r="F128" s="1019"/>
      <c r="G128" s="1019"/>
      <c r="H128" s="1019"/>
      <c r="I128" s="1019"/>
      <c r="J128" s="1019"/>
      <c r="K128" s="1019"/>
      <c r="L128" s="1020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15.75" customHeight="1" x14ac:dyDescent="0.2">
      <c r="A129" s="1018" t="s">
        <v>67</v>
      </c>
      <c r="B129" s="1019"/>
      <c r="C129" s="1019"/>
      <c r="D129" s="1019"/>
      <c r="E129" s="1019"/>
      <c r="F129" s="1019"/>
      <c r="G129" s="1019"/>
      <c r="H129" s="1019"/>
      <c r="I129" s="1019"/>
      <c r="J129" s="1019"/>
      <c r="K129" s="1019"/>
      <c r="L129" s="1020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15.75" customHeight="1" x14ac:dyDescent="0.2">
      <c r="A130" s="1018" t="s">
        <v>68</v>
      </c>
      <c r="B130" s="1019"/>
      <c r="C130" s="1019"/>
      <c r="D130" s="1019"/>
      <c r="E130" s="1019"/>
      <c r="F130" s="1019"/>
      <c r="G130" s="1019"/>
      <c r="H130" s="1019"/>
      <c r="I130" s="1019"/>
      <c r="J130" s="1019"/>
      <c r="K130" s="1019"/>
      <c r="L130" s="1020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15.75" customHeight="1" x14ac:dyDescent="0.2">
      <c r="A131" s="1018" t="s">
        <v>69</v>
      </c>
      <c r="B131" s="1019"/>
      <c r="C131" s="1019"/>
      <c r="D131" s="1019"/>
      <c r="E131" s="1019"/>
      <c r="F131" s="1019"/>
      <c r="G131" s="1019"/>
      <c r="H131" s="1019"/>
      <c r="I131" s="1019"/>
      <c r="J131" s="1019"/>
      <c r="K131" s="1019"/>
      <c r="L131" s="1020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15.75" customHeight="1" x14ac:dyDescent="0.2">
      <c r="A132" s="1018" t="s">
        <v>70</v>
      </c>
      <c r="B132" s="1019"/>
      <c r="C132" s="1019"/>
      <c r="D132" s="1019"/>
      <c r="E132" s="1019"/>
      <c r="F132" s="1019"/>
      <c r="G132" s="1019"/>
      <c r="H132" s="1019"/>
      <c r="I132" s="1019"/>
      <c r="J132" s="1019"/>
      <c r="K132" s="1019"/>
      <c r="L132" s="1020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15.75" customHeight="1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15.75" customHeight="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15.75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5.75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15.75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5.75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15.75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15.75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15.7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15.75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5.75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5.75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5.7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5.7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5.7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5.7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5.7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5.7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5.75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5.75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5.7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5.7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5.7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5.7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5.7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5.7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5.7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5.7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5.7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5.7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5.7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5.7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5.7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5.7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5.7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5.7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5.7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5.7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5.7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5.7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5.7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5.7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5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5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5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5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5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5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5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5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5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5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5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5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5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5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5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5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5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5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5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5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5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5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5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5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5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5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5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5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5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5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5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5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5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5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5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5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5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5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5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5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5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5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5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5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5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5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5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5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5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5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5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5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5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5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5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5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5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5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5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5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5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5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5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5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5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5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27" ht="15.7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27" ht="15.7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27" ht="15.7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27" ht="15.7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27" ht="15.7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27" ht="15.7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27" ht="15.75" customHeight="1" x14ac:dyDescent="0.2"/>
    <row r="334" spans="1:27" ht="15.75" customHeight="1" x14ac:dyDescent="0.2"/>
    <row r="335" spans="1:27" ht="15.75" customHeight="1" x14ac:dyDescent="0.2"/>
    <row r="336" spans="1:27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</sheetData>
  <mergeCells count="63">
    <mergeCell ref="A132:L132"/>
    <mergeCell ref="A126:L126"/>
    <mergeCell ref="A127:L127"/>
    <mergeCell ref="A128:L128"/>
    <mergeCell ref="A129:L129"/>
    <mergeCell ref="A130:L130"/>
    <mergeCell ref="A131:L131"/>
    <mergeCell ref="A120:L120"/>
    <mergeCell ref="A121:L121"/>
    <mergeCell ref="A122:L122"/>
    <mergeCell ref="A123:L123"/>
    <mergeCell ref="A124:L124"/>
    <mergeCell ref="A125:L125"/>
    <mergeCell ref="A114:L114"/>
    <mergeCell ref="A115:L115"/>
    <mergeCell ref="A116:L116"/>
    <mergeCell ref="A117:L117"/>
    <mergeCell ref="A118:L118"/>
    <mergeCell ref="A119:L119"/>
    <mergeCell ref="A108:L108"/>
    <mergeCell ref="A109:L109"/>
    <mergeCell ref="A110:L110"/>
    <mergeCell ref="A111:L111"/>
    <mergeCell ref="A112:L112"/>
    <mergeCell ref="A113:L113"/>
    <mergeCell ref="Y6:Y7"/>
    <mergeCell ref="A103:L103"/>
    <mergeCell ref="A104:L104"/>
    <mergeCell ref="A105:L105"/>
    <mergeCell ref="A106:L106"/>
    <mergeCell ref="A107:L107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conditionalFormatting sqref="AD1:AD3">
    <cfRule type="notContainsBlanks" dxfId="0" priority="1">
      <formula>LEN(TRIM(AD1))&gt;0</formula>
    </cfRule>
  </conditionalFormatting>
  <dataValidations count="14">
    <dataValidation type="list" allowBlank="1" sqref="H86:H101" xr:uid="{07CE0765-CFE4-49AF-884C-696326B3D59B}">
      <formula1>"SERVIÇO,CURSO,EVENTO,REUNIÃO,OUTROS"</formula1>
      <formula2>0</formula2>
    </dataValidation>
    <dataValidation type="list" allowBlank="1" sqref="P95:P101" xr:uid="{3849F958-8C55-4259-97D0-A840AC430D02}">
      <formula1>#REF!</formula1>
      <formula2>0</formula2>
    </dataValidation>
    <dataValidation type="list" allowBlank="1" sqref="P102:P110" xr:uid="{3599FDBA-EA37-4604-9F23-D9C9F57ECB31}">
      <formula1>$AD$10:$AD$16</formula1>
    </dataValidation>
    <dataValidation type="list" allowBlank="1" sqref="P78:P79" xr:uid="{24AD3F07-B5B2-4073-8AE3-FF5EAFB3F8FE}">
      <formula1>$AD$8:$AD$9</formula1>
    </dataValidation>
    <dataValidation type="list" allowBlank="1" sqref="P70" xr:uid="{CB4576FE-E0E6-42EF-BDE2-08D011E11F7B}">
      <formula1>$AD$8:$AD$8</formula1>
    </dataValidation>
    <dataValidation type="list" allowBlank="1" sqref="P72:P75" xr:uid="{FE3F95DC-B446-4B8E-8ACE-5E86D4E29192}">
      <formula1>$AD$10:$AD$10</formula1>
    </dataValidation>
    <dataValidation type="list" allowBlank="1" sqref="P84" xr:uid="{2E76F1EC-5969-41A6-888D-397F2F5FAE73}">
      <formula1>$AD$8:$AD$10</formula1>
    </dataValidation>
    <dataValidation type="list" allowBlank="1" sqref="P68:P69 P10:P21 P31 P23 P25:P26 P80 P71" xr:uid="{684C2747-1591-4F4F-8F70-6513F9D297C5}">
      <formula1>#REF!</formula1>
    </dataValidation>
    <dataValidation type="list" allowBlank="1" sqref="H23:H26 H68:H85 H10:H21 H102 H31 H29" xr:uid="{4670DEB8-D041-4F4E-B116-FC120D4F8E03}">
      <formula1>"SERVIÇO,CURSO,EVENTO,REUNIÃO,OUTROS"</formula1>
    </dataValidation>
    <dataValidation type="list" allowBlank="1" sqref="P77" xr:uid="{11564880-0705-4B99-BE50-A6D52391DD3E}">
      <formula1>$AD$11:$AD$11</formula1>
    </dataValidation>
    <dataValidation type="list" allowBlank="1" sqref="P81" xr:uid="{139E54C7-402C-4A9E-864E-782F323E00A7}">
      <formula1>$AD$14:$AD$15</formula1>
    </dataValidation>
    <dataValidation type="list" allowBlank="1" sqref="P82:P83 P76" xr:uid="{8C5AE382-DECD-4966-A0C2-02782E5DA892}">
      <formula1>$AD$8:$AD$13</formula1>
    </dataValidation>
    <dataValidation type="list" allowBlank="1" sqref="P85" xr:uid="{18DE1CFD-752F-4D28-8B8C-1D3580C7E16A}">
      <formula1>$AD$14:$AD$18</formula1>
    </dataValidation>
    <dataValidation type="list" allowBlank="1" sqref="P86:P94" xr:uid="{21F92B52-82A1-4028-87AE-18041CF4A4B7}">
      <formula1>$AD$8:$AD$18</formula1>
      <formula2>0</formula2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07"/>
  <sheetViews>
    <sheetView zoomScaleNormal="100" workbookViewId="0">
      <pane xSplit="3" ySplit="7" topLeftCell="G125" activePane="bottomRight" state="frozen"/>
      <selection activeCell="B21" sqref="B21"/>
      <selection pane="topRight" activeCell="B21" sqref="B21"/>
      <selection pane="bottomLeft" activeCell="B21" sqref="B21"/>
      <selection pane="bottomRight" activeCell="L16" sqref="L16:L22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0.625" customWidth="1"/>
    <col min="4" max="4" width="14" customWidth="1"/>
    <col min="5" max="5" width="24.5" bestFit="1" customWidth="1"/>
    <col min="6" max="6" width="131.375" bestFit="1" customWidth="1"/>
    <col min="7" max="7" width="18.375" customWidth="1"/>
    <col min="8" max="8" width="13.125" customWidth="1"/>
    <col min="9" max="9" width="7.125" bestFit="1" customWidth="1"/>
    <col min="10" max="10" width="13.125" customWidth="1"/>
    <col min="11" max="11" width="7.125" bestFit="1" customWidth="1"/>
    <col min="12" max="12" width="27.125" bestFit="1" customWidth="1"/>
    <col min="13" max="13" width="13.125" customWidth="1"/>
    <col min="14" max="14" width="15.625" customWidth="1"/>
    <col min="15" max="15" width="32.375" bestFit="1" customWidth="1"/>
    <col min="16" max="16" width="22.375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69" bestFit="1" customWidth="1"/>
    <col min="28" max="29" width="13.125" customWidth="1"/>
  </cols>
  <sheetData>
    <row r="1" spans="1:31" ht="21" x14ac:dyDescent="0.35">
      <c r="A1" s="1012"/>
      <c r="B1" s="1014" t="s">
        <v>0</v>
      </c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  <c r="N1" s="1004"/>
      <c r="O1" s="1004"/>
      <c r="P1" s="1004"/>
      <c r="Q1" s="1004"/>
      <c r="R1" s="1004"/>
      <c r="S1" s="1004"/>
      <c r="T1" s="1004"/>
      <c r="U1" s="1004"/>
      <c r="V1" s="1004"/>
      <c r="W1" s="1004"/>
      <c r="X1" s="1004"/>
      <c r="Y1" s="1004"/>
      <c r="Z1" s="1004"/>
      <c r="AA1" s="1005"/>
      <c r="AB1" s="1"/>
      <c r="AC1" s="1"/>
      <c r="AD1" s="11" t="s">
        <v>46</v>
      </c>
    </row>
    <row r="2" spans="1:31" ht="21" x14ac:dyDescent="0.35">
      <c r="A2" s="1013"/>
      <c r="B2" s="1014" t="s">
        <v>72</v>
      </c>
      <c r="C2" s="1004"/>
      <c r="D2" s="1004"/>
      <c r="E2" s="1004"/>
      <c r="F2" s="1004"/>
      <c r="G2" s="1004"/>
      <c r="H2" s="1004"/>
      <c r="I2" s="1004"/>
      <c r="J2" s="1004"/>
      <c r="K2" s="1004"/>
      <c r="L2" s="1004"/>
      <c r="M2" s="1004"/>
      <c r="N2" s="1004"/>
      <c r="O2" s="1004"/>
      <c r="P2" s="1004"/>
      <c r="Q2" s="1004"/>
      <c r="R2" s="1004"/>
      <c r="S2" s="1004"/>
      <c r="T2" s="1004"/>
      <c r="U2" s="1004"/>
      <c r="V2" s="1004"/>
      <c r="W2" s="1004"/>
      <c r="X2" s="1004"/>
      <c r="Y2" s="1004"/>
      <c r="Z2" s="1004"/>
      <c r="AA2" s="1005"/>
      <c r="AB2" s="1"/>
      <c r="AC2" s="1"/>
      <c r="AD2" s="11" t="s">
        <v>47</v>
      </c>
    </row>
    <row r="3" spans="1:31" ht="21" x14ac:dyDescent="0.35">
      <c r="A3" s="1013"/>
      <c r="B3" s="1014" t="s">
        <v>71</v>
      </c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  <c r="P3" s="1004"/>
      <c r="Q3" s="1004"/>
      <c r="R3" s="1004"/>
      <c r="S3" s="1004"/>
      <c r="T3" s="1004"/>
      <c r="U3" s="1004"/>
      <c r="V3" s="1004"/>
      <c r="W3" s="1004"/>
      <c r="X3" s="1004"/>
      <c r="Y3" s="1004"/>
      <c r="Z3" s="1004"/>
      <c r="AA3" s="1005"/>
      <c r="AB3" s="2"/>
      <c r="AC3" s="2"/>
      <c r="AD3" s="11" t="s">
        <v>48</v>
      </c>
    </row>
    <row r="4" spans="1:31" ht="15" customHeight="1" x14ac:dyDescent="0.25">
      <c r="A4" s="12" t="s">
        <v>372</v>
      </c>
      <c r="B4" s="3"/>
      <c r="C4" s="1015" t="s">
        <v>1</v>
      </c>
      <c r="D4" s="1016"/>
      <c r="E4" s="1016"/>
      <c r="F4" s="1016"/>
      <c r="G4" s="1016"/>
      <c r="H4" s="1016"/>
      <c r="I4" s="1016"/>
      <c r="J4" s="1016"/>
      <c r="K4" s="1016"/>
      <c r="L4" s="1016"/>
      <c r="M4" s="1016"/>
      <c r="N4" s="1016"/>
      <c r="O4" s="1016"/>
      <c r="P4" s="1016"/>
      <c r="Q4" s="1016"/>
      <c r="R4" s="1016"/>
      <c r="S4" s="1016"/>
      <c r="T4" s="1016"/>
      <c r="U4" s="1016"/>
      <c r="V4" s="1016"/>
      <c r="W4" s="1016"/>
      <c r="X4" s="1016"/>
      <c r="Y4" s="1016"/>
      <c r="Z4" s="1016"/>
      <c r="AA4" s="1017"/>
      <c r="AB4" s="2"/>
      <c r="AC4" s="2"/>
    </row>
    <row r="5" spans="1:31" ht="15.75" customHeight="1" x14ac:dyDescent="0.2">
      <c r="A5" s="1002" t="s">
        <v>2</v>
      </c>
      <c r="B5" s="1001"/>
      <c r="C5" s="1002" t="s">
        <v>3</v>
      </c>
      <c r="D5" s="1000"/>
      <c r="E5" s="1001"/>
      <c r="F5" s="1002" t="s">
        <v>4</v>
      </c>
      <c r="G5" s="1000"/>
      <c r="H5" s="1000"/>
      <c r="I5" s="1000"/>
      <c r="J5" s="1000"/>
      <c r="K5" s="1000"/>
      <c r="L5" s="1000"/>
      <c r="M5" s="1002" t="s">
        <v>5</v>
      </c>
      <c r="N5" s="1000"/>
      <c r="O5" s="1000"/>
      <c r="P5" s="1000"/>
      <c r="Q5" s="1000"/>
      <c r="R5" s="1000"/>
      <c r="S5" s="1001"/>
      <c r="T5" s="1002" t="s">
        <v>6</v>
      </c>
      <c r="U5" s="1000"/>
      <c r="V5" s="1000"/>
      <c r="W5" s="1000"/>
      <c r="X5" s="1000"/>
      <c r="Y5" s="1001"/>
      <c r="Z5" s="1007" t="s">
        <v>24</v>
      </c>
      <c r="AA5" s="1007" t="s">
        <v>25</v>
      </c>
      <c r="AB5" s="4"/>
      <c r="AC5" s="4"/>
      <c r="AD5" s="4"/>
    </row>
    <row r="6" spans="1:31" ht="15.75" customHeight="1" x14ac:dyDescent="0.2">
      <c r="A6" s="1007" t="s">
        <v>7</v>
      </c>
      <c r="B6" s="1007" t="s">
        <v>8</v>
      </c>
      <c r="C6" s="1007" t="s">
        <v>9</v>
      </c>
      <c r="D6" s="1007" t="s">
        <v>10</v>
      </c>
      <c r="E6" s="1007" t="s">
        <v>11</v>
      </c>
      <c r="F6" s="1007" t="s">
        <v>26</v>
      </c>
      <c r="G6" s="1007" t="s">
        <v>27</v>
      </c>
      <c r="H6" s="1007" t="s">
        <v>28</v>
      </c>
      <c r="I6" s="1002" t="s">
        <v>12</v>
      </c>
      <c r="J6" s="1001"/>
      <c r="K6" s="1009" t="s">
        <v>13</v>
      </c>
      <c r="L6" s="1001"/>
      <c r="M6" s="1007" t="s">
        <v>29</v>
      </c>
      <c r="N6" s="1007" t="s">
        <v>30</v>
      </c>
      <c r="O6" s="1007" t="s">
        <v>31</v>
      </c>
      <c r="P6" s="1007" t="s">
        <v>32</v>
      </c>
      <c r="Q6" s="1010" t="s">
        <v>33</v>
      </c>
      <c r="R6" s="1010" t="s">
        <v>34</v>
      </c>
      <c r="S6" s="1010" t="s">
        <v>35</v>
      </c>
      <c r="T6" s="1009" t="s">
        <v>14</v>
      </c>
      <c r="U6" s="1001"/>
      <c r="V6" s="1009" t="s">
        <v>15</v>
      </c>
      <c r="W6" s="1001"/>
      <c r="X6" s="1007" t="s">
        <v>36</v>
      </c>
      <c r="Y6" s="1010" t="s">
        <v>37</v>
      </c>
      <c r="Z6" s="1011"/>
      <c r="AA6" s="1011"/>
      <c r="AB6" s="4"/>
      <c r="AC6" s="4"/>
      <c r="AD6" s="4"/>
      <c r="AE6" s="4"/>
    </row>
    <row r="7" spans="1:31" ht="30" x14ac:dyDescent="0.2">
      <c r="A7" s="1011"/>
      <c r="B7" s="1011"/>
      <c r="C7" s="1011"/>
      <c r="D7" s="1011"/>
      <c r="E7" s="1011"/>
      <c r="F7" s="1011"/>
      <c r="G7" s="1011"/>
      <c r="H7" s="1011"/>
      <c r="I7" s="14" t="s">
        <v>38</v>
      </c>
      <c r="J7" s="14" t="s">
        <v>39</v>
      </c>
      <c r="K7" s="14" t="s">
        <v>40</v>
      </c>
      <c r="L7" s="13" t="s">
        <v>41</v>
      </c>
      <c r="M7" s="1011"/>
      <c r="N7" s="1011"/>
      <c r="O7" s="1011"/>
      <c r="P7" s="1011"/>
      <c r="Q7" s="1011"/>
      <c r="R7" s="1011"/>
      <c r="S7" s="1011"/>
      <c r="T7" s="14" t="s">
        <v>42</v>
      </c>
      <c r="U7" s="13" t="s">
        <v>43</v>
      </c>
      <c r="V7" s="14" t="s">
        <v>44</v>
      </c>
      <c r="W7" s="13" t="s">
        <v>45</v>
      </c>
      <c r="X7" s="1011"/>
      <c r="Y7" s="1011"/>
      <c r="Z7" s="1011"/>
      <c r="AA7" s="1011"/>
      <c r="AB7" s="4"/>
      <c r="AC7" s="4"/>
      <c r="AD7" s="4"/>
      <c r="AE7" s="4"/>
    </row>
    <row r="8" spans="1:31" ht="14.25" x14ac:dyDescent="0.2">
      <c r="A8" s="39" t="s">
        <v>374</v>
      </c>
      <c r="B8" s="39" t="s">
        <v>75</v>
      </c>
      <c r="C8" s="172" t="s">
        <v>389</v>
      </c>
      <c r="D8" s="172" t="s">
        <v>390</v>
      </c>
      <c r="E8" s="172" t="s">
        <v>391</v>
      </c>
      <c r="F8" s="174" t="s">
        <v>392</v>
      </c>
      <c r="G8" s="154"/>
      <c r="H8" s="18" t="s">
        <v>4</v>
      </c>
      <c r="I8" s="39" t="s">
        <v>74</v>
      </c>
      <c r="J8" s="40" t="s">
        <v>73</v>
      </c>
      <c r="K8" s="18" t="s">
        <v>393</v>
      </c>
      <c r="L8" s="171" t="s">
        <v>394</v>
      </c>
      <c r="M8" s="30"/>
      <c r="N8" s="30"/>
      <c r="O8" s="30"/>
      <c r="P8" s="31"/>
      <c r="Q8" s="31">
        <v>0</v>
      </c>
      <c r="R8" s="31">
        <v>0</v>
      </c>
      <c r="S8" s="152">
        <f>Q8+R8</f>
        <v>0</v>
      </c>
      <c r="T8" s="18">
        <v>0</v>
      </c>
      <c r="U8" s="31">
        <v>0</v>
      </c>
      <c r="V8" s="18">
        <v>0.5</v>
      </c>
      <c r="W8" s="31">
        <v>279.7</v>
      </c>
      <c r="X8" s="18">
        <v>0.5</v>
      </c>
      <c r="Y8" s="155">
        <v>279.7</v>
      </c>
      <c r="Z8" s="155">
        <v>279.7</v>
      </c>
      <c r="AA8" s="32"/>
      <c r="AB8" s="4"/>
      <c r="AC8" s="4"/>
      <c r="AD8" s="4"/>
      <c r="AE8" s="4"/>
    </row>
    <row r="9" spans="1:31" ht="14.25" x14ac:dyDescent="0.2">
      <c r="A9" s="39" t="s">
        <v>374</v>
      </c>
      <c r="B9" s="39" t="s">
        <v>75</v>
      </c>
      <c r="C9" s="172" t="s">
        <v>395</v>
      </c>
      <c r="D9" s="172" t="s">
        <v>396</v>
      </c>
      <c r="E9" s="172" t="s">
        <v>382</v>
      </c>
      <c r="F9" s="174" t="s">
        <v>397</v>
      </c>
      <c r="G9" s="154"/>
      <c r="H9" s="18" t="s">
        <v>384</v>
      </c>
      <c r="I9" s="39" t="s">
        <v>74</v>
      </c>
      <c r="J9" s="40" t="s">
        <v>73</v>
      </c>
      <c r="K9" s="18" t="s">
        <v>74</v>
      </c>
      <c r="L9" s="171" t="s">
        <v>76</v>
      </c>
      <c r="M9" s="30"/>
      <c r="N9" s="30"/>
      <c r="O9" s="30"/>
      <c r="P9" s="31"/>
      <c r="Q9" s="31">
        <v>0</v>
      </c>
      <c r="R9" s="31">
        <v>0</v>
      </c>
      <c r="S9" s="152">
        <f t="shared" ref="S9:S11" si="0">Q9+R9</f>
        <v>0</v>
      </c>
      <c r="T9" s="18">
        <v>0</v>
      </c>
      <c r="U9" s="31">
        <v>0</v>
      </c>
      <c r="V9" s="18">
        <v>0.5</v>
      </c>
      <c r="W9" s="31">
        <v>57</v>
      </c>
      <c r="X9" s="18">
        <v>0.5</v>
      </c>
      <c r="Y9" s="155">
        <v>57</v>
      </c>
      <c r="Z9" s="155">
        <v>57</v>
      </c>
      <c r="AA9" s="32"/>
      <c r="AB9" s="4"/>
      <c r="AC9" s="4"/>
      <c r="AD9" s="4"/>
      <c r="AE9" s="4"/>
    </row>
    <row r="10" spans="1:31" ht="14.25" x14ac:dyDescent="0.2">
      <c r="A10" s="39" t="s">
        <v>374</v>
      </c>
      <c r="B10" s="39" t="s">
        <v>75</v>
      </c>
      <c r="C10" s="172" t="s">
        <v>385</v>
      </c>
      <c r="D10" s="172" t="s">
        <v>386</v>
      </c>
      <c r="E10" s="172" t="s">
        <v>382</v>
      </c>
      <c r="F10" s="174" t="s">
        <v>387</v>
      </c>
      <c r="G10" s="154"/>
      <c r="H10" s="18" t="s">
        <v>384</v>
      </c>
      <c r="I10" s="39" t="s">
        <v>74</v>
      </c>
      <c r="J10" s="40" t="s">
        <v>73</v>
      </c>
      <c r="K10" s="18" t="s">
        <v>398</v>
      </c>
      <c r="L10" s="171" t="s">
        <v>399</v>
      </c>
      <c r="M10" s="30"/>
      <c r="N10" s="30"/>
      <c r="O10" s="30"/>
      <c r="P10" s="31"/>
      <c r="Q10" s="31">
        <v>0</v>
      </c>
      <c r="R10" s="31">
        <v>0</v>
      </c>
      <c r="S10" s="152">
        <f t="shared" si="0"/>
        <v>0</v>
      </c>
      <c r="T10" s="18">
        <v>0</v>
      </c>
      <c r="U10" s="31">
        <v>0</v>
      </c>
      <c r="V10" s="18">
        <v>1</v>
      </c>
      <c r="W10" s="31">
        <v>55</v>
      </c>
      <c r="X10" s="18">
        <v>1</v>
      </c>
      <c r="Y10" s="155">
        <v>110</v>
      </c>
      <c r="Z10" s="155">
        <v>110</v>
      </c>
      <c r="AA10" s="32"/>
      <c r="AB10" s="4"/>
      <c r="AC10" s="4"/>
      <c r="AD10" s="4"/>
      <c r="AE10" s="4"/>
    </row>
    <row r="11" spans="1:31" ht="14.25" x14ac:dyDescent="0.2">
      <c r="A11" s="39" t="s">
        <v>374</v>
      </c>
      <c r="B11" s="39" t="s">
        <v>75</v>
      </c>
      <c r="C11" s="172" t="s">
        <v>400</v>
      </c>
      <c r="D11" s="172" t="s">
        <v>401</v>
      </c>
      <c r="E11" s="169" t="s">
        <v>391</v>
      </c>
      <c r="F11" s="174" t="s">
        <v>402</v>
      </c>
      <c r="G11" s="154"/>
      <c r="H11" s="18" t="s">
        <v>403</v>
      </c>
      <c r="I11" s="39" t="s">
        <v>74</v>
      </c>
      <c r="J11" s="40" t="s">
        <v>73</v>
      </c>
      <c r="K11" s="18" t="s">
        <v>393</v>
      </c>
      <c r="L11" s="171" t="s">
        <v>394</v>
      </c>
      <c r="M11" s="30"/>
      <c r="N11" s="30"/>
      <c r="O11" s="30"/>
      <c r="P11" s="31"/>
      <c r="Q11" s="31">
        <v>0</v>
      </c>
      <c r="R11" s="31">
        <v>0</v>
      </c>
      <c r="S11" s="152">
        <f t="shared" si="0"/>
        <v>0</v>
      </c>
      <c r="T11" s="18">
        <v>4</v>
      </c>
      <c r="U11" s="31">
        <v>839.11</v>
      </c>
      <c r="V11" s="18">
        <v>0.5</v>
      </c>
      <c r="W11" s="31">
        <v>279.7</v>
      </c>
      <c r="X11" s="18">
        <v>4.5</v>
      </c>
      <c r="Y11" s="155">
        <v>3636.14</v>
      </c>
      <c r="Z11" s="155">
        <v>3636.14</v>
      </c>
      <c r="AA11" s="32"/>
      <c r="AB11" s="4"/>
      <c r="AC11" s="4"/>
      <c r="AD11" s="4"/>
      <c r="AE11" s="4"/>
    </row>
    <row r="12" spans="1:31" ht="14.25" x14ac:dyDescent="0.2">
      <c r="A12" s="39" t="s">
        <v>374</v>
      </c>
      <c r="B12" s="39" t="s">
        <v>75</v>
      </c>
      <c r="C12" s="172" t="s">
        <v>404</v>
      </c>
      <c r="D12" s="172" t="s">
        <v>405</v>
      </c>
      <c r="E12" s="172" t="s">
        <v>391</v>
      </c>
      <c r="F12" s="174" t="s">
        <v>406</v>
      </c>
      <c r="G12" s="154"/>
      <c r="H12" s="18" t="s">
        <v>403</v>
      </c>
      <c r="I12" s="39" t="s">
        <v>74</v>
      </c>
      <c r="J12" s="40" t="s">
        <v>73</v>
      </c>
      <c r="K12" s="18" t="s">
        <v>407</v>
      </c>
      <c r="L12" s="171" t="s">
        <v>408</v>
      </c>
      <c r="M12" s="30"/>
      <c r="N12" s="30"/>
      <c r="O12" s="17"/>
      <c r="P12" s="18"/>
      <c r="Q12" s="31">
        <v>0</v>
      </c>
      <c r="R12" s="31">
        <v>0</v>
      </c>
      <c r="S12" s="152">
        <f>Q12+R12</f>
        <v>0</v>
      </c>
      <c r="T12" s="18">
        <v>4</v>
      </c>
      <c r="U12" s="31">
        <v>839.11</v>
      </c>
      <c r="V12" s="18">
        <v>0.5</v>
      </c>
      <c r="W12" s="31">
        <v>279.7</v>
      </c>
      <c r="X12" s="18">
        <v>4.5</v>
      </c>
      <c r="Y12" s="155">
        <v>3636.14</v>
      </c>
      <c r="Z12" s="155">
        <v>3636.14</v>
      </c>
      <c r="AA12" s="32"/>
      <c r="AB12" s="4"/>
      <c r="AC12" s="4"/>
      <c r="AD12" s="4"/>
      <c r="AE12" s="4"/>
    </row>
    <row r="13" spans="1:31" ht="14.25" x14ac:dyDescent="0.2">
      <c r="A13" s="39" t="s">
        <v>374</v>
      </c>
      <c r="B13" s="39" t="s">
        <v>75</v>
      </c>
      <c r="C13" s="172" t="s">
        <v>409</v>
      </c>
      <c r="D13" s="172" t="s">
        <v>410</v>
      </c>
      <c r="E13" s="169" t="s">
        <v>391</v>
      </c>
      <c r="F13" s="174" t="s">
        <v>411</v>
      </c>
      <c r="G13" s="154"/>
      <c r="H13" s="18" t="s">
        <v>403</v>
      </c>
      <c r="I13" s="39" t="s">
        <v>74</v>
      </c>
      <c r="J13" s="40" t="s">
        <v>73</v>
      </c>
      <c r="K13" s="18" t="s">
        <v>393</v>
      </c>
      <c r="L13" s="171" t="s">
        <v>394</v>
      </c>
      <c r="M13" s="30"/>
      <c r="N13" s="30"/>
      <c r="O13" s="30"/>
      <c r="P13" s="31"/>
      <c r="Q13" s="31">
        <v>0</v>
      </c>
      <c r="R13" s="31">
        <v>0</v>
      </c>
      <c r="S13" s="152">
        <f>Q13+R13</f>
        <v>0</v>
      </c>
      <c r="T13" s="18">
        <v>3</v>
      </c>
      <c r="U13" s="31">
        <v>839.11</v>
      </c>
      <c r="V13" s="18">
        <v>0.5</v>
      </c>
      <c r="W13" s="31">
        <v>279.7</v>
      </c>
      <c r="X13" s="18">
        <v>3.5</v>
      </c>
      <c r="Y13" s="155">
        <v>2797.03</v>
      </c>
      <c r="Z13" s="155">
        <v>2797.03</v>
      </c>
      <c r="AA13" s="32"/>
      <c r="AB13" s="4"/>
      <c r="AC13" s="4"/>
      <c r="AD13" s="4"/>
      <c r="AE13" s="4"/>
    </row>
    <row r="14" spans="1:31" ht="28.5" x14ac:dyDescent="0.2">
      <c r="A14" s="39" t="s">
        <v>374</v>
      </c>
      <c r="B14" s="39" t="s">
        <v>75</v>
      </c>
      <c r="C14" s="172" t="s">
        <v>412</v>
      </c>
      <c r="D14" s="172" t="s">
        <v>413</v>
      </c>
      <c r="E14" s="172" t="s">
        <v>391</v>
      </c>
      <c r="F14" s="174" t="s">
        <v>414</v>
      </c>
      <c r="G14" s="154"/>
      <c r="H14" s="18" t="s">
        <v>403</v>
      </c>
      <c r="I14" s="39" t="s">
        <v>74</v>
      </c>
      <c r="J14" s="40" t="s">
        <v>73</v>
      </c>
      <c r="K14" s="18" t="s">
        <v>393</v>
      </c>
      <c r="L14" s="171" t="s">
        <v>394</v>
      </c>
      <c r="M14" s="30"/>
      <c r="N14" s="30"/>
      <c r="O14" s="30"/>
      <c r="P14" s="31"/>
      <c r="Q14" s="31">
        <v>0</v>
      </c>
      <c r="R14" s="31">
        <v>0</v>
      </c>
      <c r="S14" s="152">
        <f>Q14+R14</f>
        <v>0</v>
      </c>
      <c r="T14" s="18">
        <v>3</v>
      </c>
      <c r="U14" s="31">
        <v>839.11</v>
      </c>
      <c r="V14" s="18">
        <v>0.5</v>
      </c>
      <c r="W14" s="31">
        <v>279.7</v>
      </c>
      <c r="X14" s="18">
        <v>3.5</v>
      </c>
      <c r="Y14" s="155">
        <v>2797.03</v>
      </c>
      <c r="Z14" s="155">
        <v>2797.03</v>
      </c>
      <c r="AA14" s="32"/>
      <c r="AB14" s="4"/>
      <c r="AC14" s="4"/>
      <c r="AD14" s="4"/>
      <c r="AE14" s="4"/>
    </row>
    <row r="15" spans="1:31" ht="42.75" x14ac:dyDescent="0.2">
      <c r="A15" s="39" t="s">
        <v>374</v>
      </c>
      <c r="B15" s="125" t="s">
        <v>508</v>
      </c>
      <c r="C15" s="199" t="s">
        <v>461</v>
      </c>
      <c r="D15" s="199" t="s">
        <v>462</v>
      </c>
      <c r="E15" s="184" t="s">
        <v>451</v>
      </c>
      <c r="F15" s="161" t="s">
        <v>452</v>
      </c>
      <c r="G15" s="194" t="s">
        <v>463</v>
      </c>
      <c r="H15" s="185" t="s">
        <v>463</v>
      </c>
      <c r="I15" s="185" t="s">
        <v>74</v>
      </c>
      <c r="J15" s="195" t="s">
        <v>73</v>
      </c>
      <c r="K15" s="18" t="s">
        <v>74</v>
      </c>
      <c r="L15" s="233" t="s">
        <v>509</v>
      </c>
      <c r="M15" s="200">
        <v>45698</v>
      </c>
      <c r="N15" s="200">
        <v>45701</v>
      </c>
      <c r="O15" s="183"/>
      <c r="P15" s="183"/>
      <c r="Q15" s="188">
        <v>0</v>
      </c>
      <c r="R15" s="188">
        <v>0</v>
      </c>
      <c r="S15" s="189">
        <v>0</v>
      </c>
      <c r="T15" s="190">
        <v>3</v>
      </c>
      <c r="U15" s="188">
        <v>559.41</v>
      </c>
      <c r="V15" s="190">
        <v>1</v>
      </c>
      <c r="W15" s="188">
        <v>279.7</v>
      </c>
      <c r="X15" s="190">
        <f t="shared" ref="X15:X28" si="1">T15+(V15*0.5)</f>
        <v>3.5</v>
      </c>
      <c r="Y15" s="189">
        <f t="shared" ref="Y15:Y28" si="2">SUM(T15*U15)+(V15*W15)</f>
        <v>1957.93</v>
      </c>
      <c r="Z15" s="189">
        <f>SUM(S15+Y15)</f>
        <v>1957.93</v>
      </c>
      <c r="AA15" s="225" t="s">
        <v>453</v>
      </c>
      <c r="AB15" s="4"/>
      <c r="AC15" s="4"/>
      <c r="AD15" s="4"/>
      <c r="AE15" s="4"/>
    </row>
    <row r="16" spans="1:31" ht="28.5" x14ac:dyDescent="0.2">
      <c r="A16" s="39" t="s">
        <v>374</v>
      </c>
      <c r="B16" s="125" t="s">
        <v>508</v>
      </c>
      <c r="C16" s="199" t="s">
        <v>465</v>
      </c>
      <c r="D16" s="199" t="s">
        <v>466</v>
      </c>
      <c r="E16" s="184" t="s">
        <v>451</v>
      </c>
      <c r="F16" s="161" t="s">
        <v>452</v>
      </c>
      <c r="G16" s="194" t="s">
        <v>463</v>
      </c>
      <c r="H16" s="185" t="s">
        <v>463</v>
      </c>
      <c r="I16" s="185" t="s">
        <v>74</v>
      </c>
      <c r="J16" s="195" t="s">
        <v>73</v>
      </c>
      <c r="K16" s="18" t="s">
        <v>74</v>
      </c>
      <c r="L16" s="233" t="s">
        <v>510</v>
      </c>
      <c r="M16" s="200">
        <v>45698</v>
      </c>
      <c r="N16" s="200">
        <v>45701</v>
      </c>
      <c r="O16" s="183"/>
      <c r="P16" s="183"/>
      <c r="Q16" s="188">
        <v>0</v>
      </c>
      <c r="R16" s="188">
        <v>0</v>
      </c>
      <c r="S16" s="189">
        <f t="shared" ref="S16:S24" si="3">Q55+R55</f>
        <v>0</v>
      </c>
      <c r="T16" s="190">
        <v>3</v>
      </c>
      <c r="U16" s="188">
        <v>559.41</v>
      </c>
      <c r="V16" s="190">
        <v>1</v>
      </c>
      <c r="W16" s="188">
        <v>279.7</v>
      </c>
      <c r="X16" s="190">
        <f t="shared" si="1"/>
        <v>3.5</v>
      </c>
      <c r="Y16" s="189">
        <f t="shared" si="2"/>
        <v>1957.93</v>
      </c>
      <c r="Z16" s="230">
        <f t="shared" ref="Z16:Z28" si="4">S16+Y16</f>
        <v>1957.93</v>
      </c>
      <c r="AA16" s="225" t="s">
        <v>453</v>
      </c>
      <c r="AB16" s="4"/>
      <c r="AC16" s="4"/>
      <c r="AD16" s="4"/>
      <c r="AE16" s="4"/>
    </row>
    <row r="17" spans="1:31" ht="28.5" x14ac:dyDescent="0.2">
      <c r="A17" s="39" t="s">
        <v>374</v>
      </c>
      <c r="B17" s="125" t="s">
        <v>508</v>
      </c>
      <c r="C17" s="213" t="s">
        <v>468</v>
      </c>
      <c r="D17" s="199" t="s">
        <v>469</v>
      </c>
      <c r="E17" s="184" t="s">
        <v>451</v>
      </c>
      <c r="F17" s="161" t="s">
        <v>452</v>
      </c>
      <c r="G17" s="194" t="s">
        <v>463</v>
      </c>
      <c r="H17" s="185" t="s">
        <v>463</v>
      </c>
      <c r="I17" s="185" t="s">
        <v>74</v>
      </c>
      <c r="J17" s="195" t="s">
        <v>73</v>
      </c>
      <c r="K17" s="18" t="s">
        <v>74</v>
      </c>
      <c r="L17" s="233" t="s">
        <v>510</v>
      </c>
      <c r="M17" s="200">
        <v>45698</v>
      </c>
      <c r="N17" s="200">
        <v>45701</v>
      </c>
      <c r="O17" s="183"/>
      <c r="P17" s="183"/>
      <c r="Q17" s="188">
        <v>0</v>
      </c>
      <c r="R17" s="188">
        <v>0</v>
      </c>
      <c r="S17" s="189">
        <f t="shared" si="3"/>
        <v>0</v>
      </c>
      <c r="T17" s="190">
        <v>3</v>
      </c>
      <c r="U17" s="188">
        <v>559.41</v>
      </c>
      <c r="V17" s="190">
        <v>1</v>
      </c>
      <c r="W17" s="188">
        <v>279.7</v>
      </c>
      <c r="X17" s="190">
        <f t="shared" si="1"/>
        <v>3.5</v>
      </c>
      <c r="Y17" s="189">
        <f t="shared" si="2"/>
        <v>1957.93</v>
      </c>
      <c r="Z17" s="230">
        <f t="shared" si="4"/>
        <v>1957.93</v>
      </c>
      <c r="AA17" s="225" t="s">
        <v>453</v>
      </c>
      <c r="AB17" s="4"/>
      <c r="AC17" s="4"/>
      <c r="AD17" s="4"/>
      <c r="AE17" s="4"/>
    </row>
    <row r="18" spans="1:31" ht="28.5" x14ac:dyDescent="0.2">
      <c r="A18" s="39" t="s">
        <v>374</v>
      </c>
      <c r="B18" s="125" t="s">
        <v>508</v>
      </c>
      <c r="C18" s="199" t="s">
        <v>471</v>
      </c>
      <c r="D18" s="199" t="s">
        <v>472</v>
      </c>
      <c r="E18" s="184" t="s">
        <v>451</v>
      </c>
      <c r="F18" s="161" t="s">
        <v>452</v>
      </c>
      <c r="G18" s="194" t="s">
        <v>463</v>
      </c>
      <c r="H18" s="185" t="s">
        <v>463</v>
      </c>
      <c r="I18" s="185" t="s">
        <v>74</v>
      </c>
      <c r="J18" s="195" t="s">
        <v>73</v>
      </c>
      <c r="K18" s="18" t="s">
        <v>74</v>
      </c>
      <c r="L18" s="233" t="s">
        <v>511</v>
      </c>
      <c r="M18" s="200">
        <v>45698</v>
      </c>
      <c r="N18" s="200">
        <v>45701</v>
      </c>
      <c r="O18" s="183"/>
      <c r="P18" s="183"/>
      <c r="Q18" s="188">
        <v>0</v>
      </c>
      <c r="R18" s="188">
        <v>0</v>
      </c>
      <c r="S18" s="189">
        <f t="shared" si="3"/>
        <v>0</v>
      </c>
      <c r="T18" s="190">
        <v>3</v>
      </c>
      <c r="U18" s="188">
        <v>559.41</v>
      </c>
      <c r="V18" s="190">
        <v>1</v>
      </c>
      <c r="W18" s="188">
        <v>279.7</v>
      </c>
      <c r="X18" s="190">
        <f t="shared" si="1"/>
        <v>3.5</v>
      </c>
      <c r="Y18" s="189">
        <f t="shared" si="2"/>
        <v>1957.93</v>
      </c>
      <c r="Z18" s="230">
        <f t="shared" si="4"/>
        <v>1957.93</v>
      </c>
      <c r="AA18" s="225" t="s">
        <v>453</v>
      </c>
      <c r="AB18" s="4"/>
      <c r="AC18" s="4"/>
      <c r="AD18" s="4"/>
      <c r="AE18" s="4"/>
    </row>
    <row r="19" spans="1:31" ht="28.5" x14ac:dyDescent="0.2">
      <c r="A19" s="39" t="s">
        <v>374</v>
      </c>
      <c r="B19" s="125" t="s">
        <v>508</v>
      </c>
      <c r="C19" s="199" t="s">
        <v>473</v>
      </c>
      <c r="D19" s="199" t="s">
        <v>474</v>
      </c>
      <c r="E19" s="239" t="s">
        <v>451</v>
      </c>
      <c r="F19" s="161" t="s">
        <v>452</v>
      </c>
      <c r="G19" s="194" t="s">
        <v>463</v>
      </c>
      <c r="H19" s="185" t="s">
        <v>463</v>
      </c>
      <c r="I19" s="185" t="s">
        <v>74</v>
      </c>
      <c r="J19" s="195" t="s">
        <v>73</v>
      </c>
      <c r="K19" s="18" t="s">
        <v>74</v>
      </c>
      <c r="L19" s="233" t="s">
        <v>511</v>
      </c>
      <c r="M19" s="200">
        <v>45698</v>
      </c>
      <c r="N19" s="200">
        <v>45701</v>
      </c>
      <c r="O19" s="183"/>
      <c r="P19" s="183"/>
      <c r="Q19" s="188">
        <v>0</v>
      </c>
      <c r="R19" s="188">
        <v>0</v>
      </c>
      <c r="S19" s="189">
        <f t="shared" si="3"/>
        <v>0</v>
      </c>
      <c r="T19" s="190">
        <v>3</v>
      </c>
      <c r="U19" s="188">
        <v>559.41</v>
      </c>
      <c r="V19" s="190">
        <v>1</v>
      </c>
      <c r="W19" s="188">
        <v>279.7</v>
      </c>
      <c r="X19" s="190">
        <f t="shared" si="1"/>
        <v>3.5</v>
      </c>
      <c r="Y19" s="189">
        <f t="shared" si="2"/>
        <v>1957.93</v>
      </c>
      <c r="Z19" s="230">
        <f t="shared" si="4"/>
        <v>1957.93</v>
      </c>
      <c r="AA19" s="225" t="s">
        <v>453</v>
      </c>
      <c r="AB19" s="4"/>
      <c r="AC19" s="4"/>
      <c r="AD19" s="4"/>
      <c r="AE19" s="4"/>
    </row>
    <row r="20" spans="1:31" ht="42.75" x14ac:dyDescent="0.2">
      <c r="A20" s="39" t="s">
        <v>374</v>
      </c>
      <c r="B20" s="125" t="s">
        <v>508</v>
      </c>
      <c r="C20" s="238" t="s">
        <v>475</v>
      </c>
      <c r="D20" s="238" t="s">
        <v>476</v>
      </c>
      <c r="E20" s="15" t="s">
        <v>451</v>
      </c>
      <c r="F20" s="240" t="s">
        <v>452</v>
      </c>
      <c r="G20" s="194" t="s">
        <v>463</v>
      </c>
      <c r="H20" s="185" t="s">
        <v>463</v>
      </c>
      <c r="I20" s="185" t="s">
        <v>74</v>
      </c>
      <c r="J20" s="195" t="s">
        <v>73</v>
      </c>
      <c r="K20" s="18" t="s">
        <v>74</v>
      </c>
      <c r="L20" s="233" t="s">
        <v>509</v>
      </c>
      <c r="M20" s="200">
        <v>45698</v>
      </c>
      <c r="N20" s="200">
        <v>45701</v>
      </c>
      <c r="O20" s="183"/>
      <c r="P20" s="183"/>
      <c r="Q20" s="188">
        <v>0</v>
      </c>
      <c r="R20" s="188">
        <v>0</v>
      </c>
      <c r="S20" s="189">
        <f t="shared" si="3"/>
        <v>0</v>
      </c>
      <c r="T20" s="190">
        <v>3</v>
      </c>
      <c r="U20" s="188">
        <v>559.41</v>
      </c>
      <c r="V20" s="190">
        <v>1</v>
      </c>
      <c r="W20" s="188">
        <v>279.7</v>
      </c>
      <c r="X20" s="190">
        <f t="shared" si="1"/>
        <v>3.5</v>
      </c>
      <c r="Y20" s="203">
        <f t="shared" si="2"/>
        <v>1957.93</v>
      </c>
      <c r="Z20" s="241">
        <f t="shared" si="4"/>
        <v>1957.93</v>
      </c>
      <c r="AA20" s="225" t="s">
        <v>453</v>
      </c>
      <c r="AB20" s="4"/>
      <c r="AC20" s="4"/>
      <c r="AD20" s="4"/>
      <c r="AE20" s="4"/>
    </row>
    <row r="21" spans="1:31" ht="85.5" x14ac:dyDescent="0.2">
      <c r="A21" s="39" t="s">
        <v>374</v>
      </c>
      <c r="B21" s="125" t="s">
        <v>508</v>
      </c>
      <c r="C21" s="199" t="s">
        <v>461</v>
      </c>
      <c r="D21" s="199" t="s">
        <v>462</v>
      </c>
      <c r="E21" s="15" t="s">
        <v>451</v>
      </c>
      <c r="F21" s="240" t="s">
        <v>452</v>
      </c>
      <c r="G21" s="194" t="s">
        <v>463</v>
      </c>
      <c r="H21" s="185" t="s">
        <v>463</v>
      </c>
      <c r="I21" s="185" t="s">
        <v>74</v>
      </c>
      <c r="J21" s="195" t="s">
        <v>73</v>
      </c>
      <c r="K21" s="18" t="s">
        <v>74</v>
      </c>
      <c r="L21" s="233" t="s">
        <v>512</v>
      </c>
      <c r="M21" s="200">
        <v>45705</v>
      </c>
      <c r="N21" s="200">
        <v>45715</v>
      </c>
      <c r="O21" s="183"/>
      <c r="P21" s="183"/>
      <c r="Q21" s="188">
        <v>0</v>
      </c>
      <c r="R21" s="188">
        <v>0</v>
      </c>
      <c r="S21" s="189">
        <f t="shared" si="3"/>
        <v>0</v>
      </c>
      <c r="T21" s="190">
        <v>3</v>
      </c>
      <c r="U21" s="188">
        <v>559.41</v>
      </c>
      <c r="V21" s="190">
        <v>2</v>
      </c>
      <c r="W21" s="188">
        <v>279.7</v>
      </c>
      <c r="X21" s="242">
        <f t="shared" si="1"/>
        <v>4</v>
      </c>
      <c r="Y21" s="208">
        <f t="shared" si="2"/>
        <v>2237.63</v>
      </c>
      <c r="Z21" s="208">
        <f t="shared" si="4"/>
        <v>2237.63</v>
      </c>
      <c r="AA21" s="225" t="s">
        <v>453</v>
      </c>
      <c r="AB21" s="4"/>
      <c r="AC21" s="4"/>
      <c r="AD21" s="4"/>
      <c r="AE21" s="4"/>
    </row>
    <row r="22" spans="1:31" ht="42.75" x14ac:dyDescent="0.2">
      <c r="A22" s="39" t="s">
        <v>374</v>
      </c>
      <c r="B22" s="125" t="s">
        <v>508</v>
      </c>
      <c r="C22" s="199" t="s">
        <v>513</v>
      </c>
      <c r="D22" s="199" t="s">
        <v>514</v>
      </c>
      <c r="E22" s="15" t="s">
        <v>451</v>
      </c>
      <c r="F22" s="240" t="s">
        <v>452</v>
      </c>
      <c r="G22" s="194" t="s">
        <v>463</v>
      </c>
      <c r="H22" s="185" t="s">
        <v>463</v>
      </c>
      <c r="I22" s="185" t="s">
        <v>74</v>
      </c>
      <c r="J22" s="195" t="s">
        <v>73</v>
      </c>
      <c r="K22" s="18" t="s">
        <v>74</v>
      </c>
      <c r="L22" s="234" t="s">
        <v>515</v>
      </c>
      <c r="M22" s="200">
        <v>45712</v>
      </c>
      <c r="N22" s="200">
        <v>45714</v>
      </c>
      <c r="O22" s="183"/>
      <c r="P22" s="183"/>
      <c r="Q22" s="188">
        <v>0</v>
      </c>
      <c r="R22" s="188">
        <v>0</v>
      </c>
      <c r="S22" s="189">
        <f t="shared" si="3"/>
        <v>0</v>
      </c>
      <c r="T22" s="190">
        <v>2</v>
      </c>
      <c r="U22" s="188">
        <v>559.41</v>
      </c>
      <c r="V22" s="190">
        <v>1</v>
      </c>
      <c r="W22" s="188">
        <v>279.7</v>
      </c>
      <c r="X22" s="242">
        <f t="shared" si="1"/>
        <v>2.5</v>
      </c>
      <c r="Y22" s="208">
        <f t="shared" si="2"/>
        <v>1398.52</v>
      </c>
      <c r="Z22" s="208">
        <f t="shared" si="4"/>
        <v>1398.52</v>
      </c>
      <c r="AA22" s="225" t="s">
        <v>453</v>
      </c>
      <c r="AB22" s="7"/>
      <c r="AC22" s="7"/>
    </row>
    <row r="23" spans="1:31" ht="42.75" x14ac:dyDescent="0.2">
      <c r="A23" s="39" t="s">
        <v>374</v>
      </c>
      <c r="B23" s="125" t="s">
        <v>508</v>
      </c>
      <c r="C23" s="199" t="s">
        <v>478</v>
      </c>
      <c r="D23" s="199" t="s">
        <v>479</v>
      </c>
      <c r="E23" s="15" t="s">
        <v>451</v>
      </c>
      <c r="F23" s="240" t="s">
        <v>452</v>
      </c>
      <c r="G23" s="194" t="s">
        <v>463</v>
      </c>
      <c r="H23" s="185" t="s">
        <v>463</v>
      </c>
      <c r="I23" s="185" t="s">
        <v>74</v>
      </c>
      <c r="J23" s="243" t="s">
        <v>73</v>
      </c>
      <c r="K23" s="18" t="s">
        <v>74</v>
      </c>
      <c r="L23" s="233" t="s">
        <v>515</v>
      </c>
      <c r="M23" s="200">
        <v>45712</v>
      </c>
      <c r="N23" s="200">
        <v>45714</v>
      </c>
      <c r="O23" s="183"/>
      <c r="P23" s="183"/>
      <c r="Q23" s="188">
        <v>0</v>
      </c>
      <c r="R23" s="188">
        <v>0</v>
      </c>
      <c r="S23" s="189">
        <f t="shared" si="3"/>
        <v>0</v>
      </c>
      <c r="T23" s="190">
        <v>2</v>
      </c>
      <c r="U23" s="188">
        <v>559.41</v>
      </c>
      <c r="V23" s="190">
        <v>1</v>
      </c>
      <c r="W23" s="188">
        <v>279.7</v>
      </c>
      <c r="X23" s="242">
        <f t="shared" si="1"/>
        <v>2.5</v>
      </c>
      <c r="Y23" s="208">
        <f t="shared" si="2"/>
        <v>1398.52</v>
      </c>
      <c r="Z23" s="208">
        <f t="shared" si="4"/>
        <v>1398.52</v>
      </c>
      <c r="AA23" s="225" t="s">
        <v>453</v>
      </c>
      <c r="AB23" s="7"/>
      <c r="AC23" s="7"/>
    </row>
    <row r="24" spans="1:31" ht="85.5" x14ac:dyDescent="0.2">
      <c r="A24" s="39" t="s">
        <v>374</v>
      </c>
      <c r="B24" s="125" t="s">
        <v>508</v>
      </c>
      <c r="C24" s="238" t="s">
        <v>475</v>
      </c>
      <c r="D24" s="238" t="s">
        <v>476</v>
      </c>
      <c r="E24" s="15" t="s">
        <v>451</v>
      </c>
      <c r="F24" s="240" t="s">
        <v>452</v>
      </c>
      <c r="G24" s="194" t="s">
        <v>463</v>
      </c>
      <c r="H24" s="185" t="s">
        <v>463</v>
      </c>
      <c r="I24" s="212" t="s">
        <v>74</v>
      </c>
      <c r="J24" s="17" t="s">
        <v>73</v>
      </c>
      <c r="K24" s="244" t="s">
        <v>74</v>
      </c>
      <c r="L24" s="233" t="s">
        <v>516</v>
      </c>
      <c r="M24" s="200">
        <v>45705</v>
      </c>
      <c r="N24" s="200">
        <v>45715</v>
      </c>
      <c r="O24" s="183"/>
      <c r="P24" s="183"/>
      <c r="Q24" s="188">
        <v>0</v>
      </c>
      <c r="R24" s="188">
        <v>0</v>
      </c>
      <c r="S24" s="189">
        <f t="shared" si="3"/>
        <v>0</v>
      </c>
      <c r="T24" s="190">
        <v>3</v>
      </c>
      <c r="U24" s="188">
        <v>559.41</v>
      </c>
      <c r="V24" s="190">
        <v>2</v>
      </c>
      <c r="W24" s="188">
        <v>279.7</v>
      </c>
      <c r="X24" s="242">
        <f>T21+(V21*0.5)</f>
        <v>4</v>
      </c>
      <c r="Y24" s="208">
        <v>2237.63</v>
      </c>
      <c r="Z24" s="208">
        <f t="shared" si="4"/>
        <v>2237.63</v>
      </c>
      <c r="AA24" s="225" t="s">
        <v>453</v>
      </c>
      <c r="AB24" s="7"/>
      <c r="AC24" s="7"/>
    </row>
    <row r="25" spans="1:31" ht="42.75" x14ac:dyDescent="0.2">
      <c r="A25" s="39" t="s">
        <v>374</v>
      </c>
      <c r="B25" s="125" t="s">
        <v>508</v>
      </c>
      <c r="C25" s="199" t="s">
        <v>471</v>
      </c>
      <c r="D25" s="199" t="s">
        <v>472</v>
      </c>
      <c r="E25" s="15" t="s">
        <v>451</v>
      </c>
      <c r="F25" s="240" t="s">
        <v>452</v>
      </c>
      <c r="G25" s="194" t="s">
        <v>463</v>
      </c>
      <c r="H25" s="185" t="s">
        <v>463</v>
      </c>
      <c r="I25" s="185" t="s">
        <v>74</v>
      </c>
      <c r="J25" s="195" t="s">
        <v>73</v>
      </c>
      <c r="K25" s="18" t="s">
        <v>74</v>
      </c>
      <c r="L25" s="233" t="s">
        <v>515</v>
      </c>
      <c r="M25" s="200">
        <v>45712</v>
      </c>
      <c r="N25" s="200">
        <v>45714</v>
      </c>
      <c r="O25" s="183"/>
      <c r="P25" s="183"/>
      <c r="Q25" s="188">
        <v>0</v>
      </c>
      <c r="R25" s="188">
        <v>0</v>
      </c>
      <c r="S25" s="189">
        <f>Q63+R63</f>
        <v>0</v>
      </c>
      <c r="T25" s="190">
        <v>3</v>
      </c>
      <c r="U25" s="188">
        <v>559.41</v>
      </c>
      <c r="V25" s="190">
        <v>2</v>
      </c>
      <c r="W25" s="188">
        <v>279.7</v>
      </c>
      <c r="X25" s="242">
        <f t="shared" si="1"/>
        <v>4</v>
      </c>
      <c r="Y25" s="208">
        <f t="shared" si="2"/>
        <v>2237.63</v>
      </c>
      <c r="Z25" s="208">
        <f t="shared" si="4"/>
        <v>2237.63</v>
      </c>
      <c r="AA25" s="225" t="s">
        <v>453</v>
      </c>
      <c r="AB25" s="7"/>
      <c r="AC25" s="7"/>
    </row>
    <row r="26" spans="1:31" ht="28.5" x14ac:dyDescent="0.2">
      <c r="A26" s="39" t="s">
        <v>374</v>
      </c>
      <c r="B26" s="125" t="s">
        <v>508</v>
      </c>
      <c r="C26" s="199" t="s">
        <v>517</v>
      </c>
      <c r="D26" s="215" t="s">
        <v>518</v>
      </c>
      <c r="E26" s="218" t="s">
        <v>451</v>
      </c>
      <c r="F26" s="161" t="s">
        <v>452</v>
      </c>
      <c r="G26" s="224" t="s">
        <v>463</v>
      </c>
      <c r="H26" s="225" t="s">
        <v>463</v>
      </c>
      <c r="I26" s="225" t="s">
        <v>74</v>
      </c>
      <c r="J26" s="226" t="s">
        <v>73</v>
      </c>
      <c r="K26" s="220" t="s">
        <v>74</v>
      </c>
      <c r="L26" s="233" t="s">
        <v>519</v>
      </c>
      <c r="M26" s="157" t="s">
        <v>520</v>
      </c>
      <c r="N26" s="158" t="s">
        <v>521</v>
      </c>
      <c r="O26" s="228"/>
      <c r="P26" s="229"/>
      <c r="Q26" s="229">
        <v>0</v>
      </c>
      <c r="R26" s="229">
        <v>0</v>
      </c>
      <c r="S26" s="230">
        <f>Q26+R26</f>
        <v>0</v>
      </c>
      <c r="T26" s="225">
        <v>0</v>
      </c>
      <c r="U26" s="188">
        <v>559.41</v>
      </c>
      <c r="V26" s="225">
        <v>2</v>
      </c>
      <c r="W26" s="188">
        <v>279.7</v>
      </c>
      <c r="X26" s="231">
        <v>1</v>
      </c>
      <c r="Y26" s="230">
        <v>559.4</v>
      </c>
      <c r="Z26" s="230">
        <v>559.4</v>
      </c>
      <c r="AA26" s="225" t="s">
        <v>453</v>
      </c>
      <c r="AB26" s="7"/>
      <c r="AC26" s="7"/>
    </row>
    <row r="27" spans="1:31" ht="28.5" x14ac:dyDescent="0.2">
      <c r="A27" s="39" t="s">
        <v>374</v>
      </c>
      <c r="B27" s="125" t="s">
        <v>508</v>
      </c>
      <c r="C27" s="199" t="s">
        <v>522</v>
      </c>
      <c r="D27" s="215" t="s">
        <v>523</v>
      </c>
      <c r="E27" s="245" t="s">
        <v>451</v>
      </c>
      <c r="F27" s="223" t="s">
        <v>452</v>
      </c>
      <c r="G27" s="226" t="s">
        <v>463</v>
      </c>
      <c r="H27" s="225" t="s">
        <v>463</v>
      </c>
      <c r="I27" s="225" t="s">
        <v>74</v>
      </c>
      <c r="J27" s="246" t="s">
        <v>73</v>
      </c>
      <c r="K27" s="247" t="s">
        <v>74</v>
      </c>
      <c r="L27" s="233" t="s">
        <v>524</v>
      </c>
      <c r="M27" s="248">
        <v>45698</v>
      </c>
      <c r="N27" s="227">
        <v>45701</v>
      </c>
      <c r="O27" s="228"/>
      <c r="P27" s="229"/>
      <c r="Q27" s="229">
        <v>0</v>
      </c>
      <c r="R27" s="229">
        <v>0</v>
      </c>
      <c r="S27" s="230">
        <f>Q27+R27</f>
        <v>0</v>
      </c>
      <c r="T27" s="225">
        <v>3</v>
      </c>
      <c r="U27" s="188">
        <v>559.41</v>
      </c>
      <c r="V27" s="225">
        <v>1</v>
      </c>
      <c r="W27" s="188">
        <v>279.7</v>
      </c>
      <c r="X27" s="231">
        <v>3.5</v>
      </c>
      <c r="Y27" s="230">
        <v>1957.93</v>
      </c>
      <c r="Z27" s="230">
        <v>1957.93</v>
      </c>
      <c r="AA27" s="225" t="s">
        <v>453</v>
      </c>
      <c r="AB27" s="7"/>
      <c r="AC27" s="7"/>
    </row>
    <row r="28" spans="1:31" ht="28.5" x14ac:dyDescent="0.2">
      <c r="A28" s="39" t="s">
        <v>374</v>
      </c>
      <c r="B28" s="125" t="s">
        <v>508</v>
      </c>
      <c r="C28" s="193" t="s">
        <v>525</v>
      </c>
      <c r="D28" s="193" t="s">
        <v>526</v>
      </c>
      <c r="E28" s="182" t="s">
        <v>451</v>
      </c>
      <c r="F28" s="18" t="s">
        <v>452</v>
      </c>
      <c r="G28" s="194" t="s">
        <v>463</v>
      </c>
      <c r="H28" s="185" t="s">
        <v>463</v>
      </c>
      <c r="I28" s="212" t="s">
        <v>74</v>
      </c>
      <c r="J28" s="17" t="s">
        <v>73</v>
      </c>
      <c r="K28" s="18" t="s">
        <v>74</v>
      </c>
      <c r="L28" s="232" t="s">
        <v>527</v>
      </c>
      <c r="M28" s="248">
        <v>45698</v>
      </c>
      <c r="N28" s="227">
        <v>45701</v>
      </c>
      <c r="O28" s="198"/>
      <c r="P28" s="198"/>
      <c r="Q28" s="188">
        <v>0</v>
      </c>
      <c r="R28" s="188">
        <v>0</v>
      </c>
      <c r="S28" s="189">
        <f t="shared" ref="S28:S40" si="5">Q66+R66</f>
        <v>0</v>
      </c>
      <c r="T28" s="190">
        <v>3</v>
      </c>
      <c r="U28" s="188">
        <v>559.41</v>
      </c>
      <c r="V28" s="190">
        <v>1</v>
      </c>
      <c r="W28" s="188">
        <v>279.7</v>
      </c>
      <c r="X28" s="242">
        <f t="shared" si="1"/>
        <v>3.5</v>
      </c>
      <c r="Y28" s="208">
        <f t="shared" si="2"/>
        <v>1957.93</v>
      </c>
      <c r="Z28" s="208">
        <f t="shared" si="4"/>
        <v>1957.93</v>
      </c>
      <c r="AA28" s="225" t="s">
        <v>453</v>
      </c>
      <c r="AB28" s="7"/>
      <c r="AC28" s="7"/>
    </row>
    <row r="29" spans="1:31" ht="28.5" x14ac:dyDescent="0.2">
      <c r="A29" s="39" t="s">
        <v>374</v>
      </c>
      <c r="B29" s="125" t="s">
        <v>508</v>
      </c>
      <c r="C29" s="193" t="s">
        <v>528</v>
      </c>
      <c r="D29" s="193" t="s">
        <v>529</v>
      </c>
      <c r="E29" s="182" t="s">
        <v>451</v>
      </c>
      <c r="F29" s="18" t="s">
        <v>452</v>
      </c>
      <c r="G29" s="194" t="s">
        <v>463</v>
      </c>
      <c r="H29" s="185" t="s">
        <v>463</v>
      </c>
      <c r="I29" s="212" t="s">
        <v>74</v>
      </c>
      <c r="J29" s="17" t="s">
        <v>73</v>
      </c>
      <c r="K29" s="18" t="s">
        <v>74</v>
      </c>
      <c r="L29" s="232" t="s">
        <v>530</v>
      </c>
      <c r="M29" s="157" t="s">
        <v>520</v>
      </c>
      <c r="N29" s="158" t="s">
        <v>521</v>
      </c>
      <c r="O29" s="198"/>
      <c r="P29" s="198"/>
      <c r="Q29" s="188">
        <v>0</v>
      </c>
      <c r="R29" s="188">
        <v>0</v>
      </c>
      <c r="S29" s="189">
        <f t="shared" si="5"/>
        <v>0</v>
      </c>
      <c r="T29" s="225">
        <v>0</v>
      </c>
      <c r="U29" s="188">
        <v>559.41</v>
      </c>
      <c r="V29" s="225">
        <v>2</v>
      </c>
      <c r="W29" s="188">
        <v>279.7</v>
      </c>
      <c r="X29" s="231">
        <v>1</v>
      </c>
      <c r="Y29" s="230">
        <v>559.4</v>
      </c>
      <c r="Z29" s="230">
        <v>559.4</v>
      </c>
      <c r="AA29" s="225" t="s">
        <v>453</v>
      </c>
      <c r="AB29" s="7"/>
      <c r="AC29" s="7"/>
    </row>
    <row r="30" spans="1:31" ht="28.5" x14ac:dyDescent="0.2">
      <c r="A30" s="39" t="s">
        <v>374</v>
      </c>
      <c r="B30" s="125" t="s">
        <v>508</v>
      </c>
      <c r="C30" s="193" t="s">
        <v>531</v>
      </c>
      <c r="D30" s="193" t="s">
        <v>532</v>
      </c>
      <c r="E30" s="182" t="s">
        <v>451</v>
      </c>
      <c r="F30" s="18" t="s">
        <v>452</v>
      </c>
      <c r="G30" s="194" t="s">
        <v>463</v>
      </c>
      <c r="H30" s="185" t="s">
        <v>463</v>
      </c>
      <c r="I30" s="212" t="s">
        <v>74</v>
      </c>
      <c r="J30" s="17" t="s">
        <v>73</v>
      </c>
      <c r="K30" s="18" t="s">
        <v>74</v>
      </c>
      <c r="L30" s="232" t="s">
        <v>527</v>
      </c>
      <c r="M30" s="248">
        <v>45698</v>
      </c>
      <c r="N30" s="227">
        <v>45701</v>
      </c>
      <c r="O30" s="198"/>
      <c r="P30" s="198"/>
      <c r="Q30" s="188">
        <v>0</v>
      </c>
      <c r="R30" s="188">
        <v>0</v>
      </c>
      <c r="S30" s="189">
        <f t="shared" si="5"/>
        <v>0</v>
      </c>
      <c r="T30" s="190">
        <v>3</v>
      </c>
      <c r="U30" s="188">
        <v>559.41</v>
      </c>
      <c r="V30" s="190">
        <v>1</v>
      </c>
      <c r="W30" s="188">
        <v>279.7</v>
      </c>
      <c r="X30" s="242">
        <f t="shared" ref="X30" si="6">T30+(V30*0.5)</f>
        <v>3.5</v>
      </c>
      <c r="Y30" s="208">
        <f t="shared" ref="Y30" si="7">SUM(T30*U30)+(V30*W30)</f>
        <v>1957.93</v>
      </c>
      <c r="Z30" s="208">
        <f t="shared" ref="Z30" si="8">S30+Y30</f>
        <v>1957.93</v>
      </c>
      <c r="AA30" s="225" t="s">
        <v>453</v>
      </c>
      <c r="AB30" s="7"/>
      <c r="AC30" s="7"/>
    </row>
    <row r="31" spans="1:31" ht="42.75" x14ac:dyDescent="0.2">
      <c r="A31" s="39" t="s">
        <v>374</v>
      </c>
      <c r="B31" s="125" t="s">
        <v>508</v>
      </c>
      <c r="C31" s="193" t="s">
        <v>533</v>
      </c>
      <c r="D31" s="193" t="s">
        <v>534</v>
      </c>
      <c r="E31" s="182" t="s">
        <v>451</v>
      </c>
      <c r="F31" s="18" t="s">
        <v>452</v>
      </c>
      <c r="G31" s="194" t="s">
        <v>463</v>
      </c>
      <c r="H31" s="185" t="s">
        <v>463</v>
      </c>
      <c r="I31" s="212" t="s">
        <v>74</v>
      </c>
      <c r="J31" s="17" t="s">
        <v>73</v>
      </c>
      <c r="K31" s="18" t="s">
        <v>74</v>
      </c>
      <c r="L31" s="232" t="s">
        <v>535</v>
      </c>
      <c r="M31" s="248">
        <v>45698</v>
      </c>
      <c r="N31" s="227">
        <v>45701</v>
      </c>
      <c r="O31" s="198"/>
      <c r="P31" s="198"/>
      <c r="Q31" s="188">
        <v>0</v>
      </c>
      <c r="R31" s="188">
        <v>0</v>
      </c>
      <c r="S31" s="189">
        <f t="shared" si="5"/>
        <v>0</v>
      </c>
      <c r="T31" s="190">
        <v>3</v>
      </c>
      <c r="U31" s="188">
        <v>559.41</v>
      </c>
      <c r="V31" s="190">
        <v>0</v>
      </c>
      <c r="W31" s="188">
        <v>279.7</v>
      </c>
      <c r="X31" s="242">
        <v>3</v>
      </c>
      <c r="Y31" s="208">
        <v>1678.23</v>
      </c>
      <c r="Z31" s="208">
        <v>1678.23</v>
      </c>
      <c r="AA31" s="225" t="s">
        <v>453</v>
      </c>
      <c r="AB31" s="7"/>
      <c r="AC31" s="7"/>
    </row>
    <row r="32" spans="1:31" ht="28.5" x14ac:dyDescent="0.2">
      <c r="A32" s="39" t="s">
        <v>374</v>
      </c>
      <c r="B32" s="125" t="s">
        <v>508</v>
      </c>
      <c r="C32" s="193" t="s">
        <v>536</v>
      </c>
      <c r="D32" s="193" t="s">
        <v>537</v>
      </c>
      <c r="E32" s="182" t="s">
        <v>451</v>
      </c>
      <c r="F32" s="18" t="s">
        <v>452</v>
      </c>
      <c r="G32" s="194" t="s">
        <v>463</v>
      </c>
      <c r="H32" s="185" t="s">
        <v>463</v>
      </c>
      <c r="I32" s="212" t="s">
        <v>74</v>
      </c>
      <c r="J32" s="17" t="s">
        <v>73</v>
      </c>
      <c r="K32" s="18" t="s">
        <v>74</v>
      </c>
      <c r="L32" s="232" t="s">
        <v>524</v>
      </c>
      <c r="M32" s="248">
        <v>45698</v>
      </c>
      <c r="N32" s="227">
        <v>45701</v>
      </c>
      <c r="O32" s="198"/>
      <c r="P32" s="198"/>
      <c r="Q32" s="188">
        <v>0</v>
      </c>
      <c r="R32" s="188">
        <v>0</v>
      </c>
      <c r="S32" s="189">
        <f t="shared" si="5"/>
        <v>0</v>
      </c>
      <c r="T32" s="190">
        <v>3</v>
      </c>
      <c r="U32" s="188">
        <v>559.41</v>
      </c>
      <c r="V32" s="190">
        <v>1</v>
      </c>
      <c r="W32" s="188">
        <v>279.7</v>
      </c>
      <c r="X32" s="242">
        <f t="shared" ref="X32" si="9">T32+(V32*0.5)</f>
        <v>3.5</v>
      </c>
      <c r="Y32" s="208">
        <f t="shared" ref="Y32" si="10">SUM(T32*U32)+(V32*W32)</f>
        <v>1957.93</v>
      </c>
      <c r="Z32" s="208">
        <f t="shared" ref="Z32" si="11">S32+Y32</f>
        <v>1957.93</v>
      </c>
      <c r="AA32" s="225" t="s">
        <v>453</v>
      </c>
      <c r="AB32" s="7"/>
      <c r="AC32" s="7"/>
    </row>
    <row r="33" spans="1:29" ht="14.25" x14ac:dyDescent="0.2">
      <c r="A33" s="39" t="s">
        <v>374</v>
      </c>
      <c r="B33" s="125" t="s">
        <v>508</v>
      </c>
      <c r="C33" s="193" t="s">
        <v>538</v>
      </c>
      <c r="D33" s="193" t="s">
        <v>539</v>
      </c>
      <c r="E33" s="182" t="s">
        <v>451</v>
      </c>
      <c r="F33" s="18" t="s">
        <v>452</v>
      </c>
      <c r="G33" s="194" t="s">
        <v>463</v>
      </c>
      <c r="H33" s="185" t="s">
        <v>463</v>
      </c>
      <c r="I33" s="212" t="s">
        <v>74</v>
      </c>
      <c r="J33" s="17" t="s">
        <v>73</v>
      </c>
      <c r="K33" s="18" t="s">
        <v>74</v>
      </c>
      <c r="L33" s="232" t="s">
        <v>519</v>
      </c>
      <c r="M33" s="197">
        <v>45698</v>
      </c>
      <c r="N33" s="197">
        <v>45699</v>
      </c>
      <c r="O33" s="198"/>
      <c r="P33" s="198"/>
      <c r="Q33" s="188">
        <v>0</v>
      </c>
      <c r="R33" s="188">
        <v>0</v>
      </c>
      <c r="S33" s="189">
        <f t="shared" si="5"/>
        <v>0</v>
      </c>
      <c r="T33" s="225">
        <v>0</v>
      </c>
      <c r="U33" s="188">
        <v>559.41</v>
      </c>
      <c r="V33" s="225">
        <v>2</v>
      </c>
      <c r="W33" s="188">
        <v>279.7</v>
      </c>
      <c r="X33" s="231">
        <v>1</v>
      </c>
      <c r="Y33" s="230">
        <v>559.4</v>
      </c>
      <c r="Z33" s="230">
        <v>559.4</v>
      </c>
      <c r="AA33" s="225" t="s">
        <v>453</v>
      </c>
      <c r="AB33" s="7"/>
      <c r="AC33" s="7"/>
    </row>
    <row r="34" spans="1:29" ht="14.25" x14ac:dyDescent="0.2">
      <c r="A34" s="39" t="s">
        <v>374</v>
      </c>
      <c r="B34" s="125" t="s">
        <v>508</v>
      </c>
      <c r="C34" s="193" t="s">
        <v>540</v>
      </c>
      <c r="D34" s="193" t="s">
        <v>541</v>
      </c>
      <c r="E34" s="182" t="s">
        <v>451</v>
      </c>
      <c r="F34" s="18" t="s">
        <v>452</v>
      </c>
      <c r="G34" s="194" t="s">
        <v>463</v>
      </c>
      <c r="H34" s="185" t="s">
        <v>463</v>
      </c>
      <c r="I34" s="212" t="s">
        <v>74</v>
      </c>
      <c r="J34" s="17" t="s">
        <v>73</v>
      </c>
      <c r="K34" s="18" t="s">
        <v>74</v>
      </c>
      <c r="L34" s="232" t="s">
        <v>542</v>
      </c>
      <c r="M34" s="197">
        <v>45700</v>
      </c>
      <c r="N34" s="197">
        <v>45700</v>
      </c>
      <c r="O34" s="198"/>
      <c r="P34" s="198"/>
      <c r="Q34" s="188">
        <v>0</v>
      </c>
      <c r="R34" s="188">
        <v>0</v>
      </c>
      <c r="S34" s="189">
        <f t="shared" si="5"/>
        <v>0</v>
      </c>
      <c r="T34" s="190">
        <v>0</v>
      </c>
      <c r="U34" s="188">
        <v>559.41</v>
      </c>
      <c r="V34" s="190">
        <v>1</v>
      </c>
      <c r="W34" s="188">
        <v>279.7</v>
      </c>
      <c r="X34" s="242">
        <v>0.5</v>
      </c>
      <c r="Y34" s="208">
        <v>279.7</v>
      </c>
      <c r="Z34" s="208">
        <v>279.7</v>
      </c>
      <c r="AA34" s="225" t="s">
        <v>453</v>
      </c>
      <c r="AB34" s="7"/>
      <c r="AC34" s="7"/>
    </row>
    <row r="35" spans="1:29" ht="42.75" x14ac:dyDescent="0.2">
      <c r="A35" s="39" t="s">
        <v>374</v>
      </c>
      <c r="B35" s="125" t="s">
        <v>508</v>
      </c>
      <c r="C35" s="193" t="s">
        <v>543</v>
      </c>
      <c r="D35" s="193" t="s">
        <v>544</v>
      </c>
      <c r="E35" s="182" t="s">
        <v>451</v>
      </c>
      <c r="F35" s="18" t="s">
        <v>452</v>
      </c>
      <c r="G35" s="194" t="s">
        <v>463</v>
      </c>
      <c r="H35" s="185" t="s">
        <v>463</v>
      </c>
      <c r="I35" s="212" t="s">
        <v>74</v>
      </c>
      <c r="J35" s="17" t="s">
        <v>73</v>
      </c>
      <c r="K35" s="18" t="s">
        <v>74</v>
      </c>
      <c r="L35" s="232" t="s">
        <v>545</v>
      </c>
      <c r="M35" s="197">
        <v>45698</v>
      </c>
      <c r="N35" s="197">
        <v>45699</v>
      </c>
      <c r="O35" s="198"/>
      <c r="P35" s="198"/>
      <c r="Q35" s="188">
        <v>0</v>
      </c>
      <c r="R35" s="188">
        <v>0</v>
      </c>
      <c r="S35" s="189">
        <f t="shared" si="5"/>
        <v>0</v>
      </c>
      <c r="T35" s="190">
        <v>1</v>
      </c>
      <c r="U35" s="188">
        <v>559.41</v>
      </c>
      <c r="V35" s="190">
        <v>1</v>
      </c>
      <c r="W35" s="188">
        <v>279.7</v>
      </c>
      <c r="X35" s="242">
        <v>1.5</v>
      </c>
      <c r="Y35" s="208">
        <v>839.11</v>
      </c>
      <c r="Z35" s="208">
        <v>839.11</v>
      </c>
      <c r="AA35" s="225" t="s">
        <v>453</v>
      </c>
      <c r="AB35" s="7"/>
      <c r="AC35" s="7"/>
    </row>
    <row r="36" spans="1:29" ht="42.75" x14ac:dyDescent="0.2">
      <c r="A36" s="39" t="s">
        <v>374</v>
      </c>
      <c r="B36" s="125" t="s">
        <v>508</v>
      </c>
      <c r="C36" s="193" t="s">
        <v>482</v>
      </c>
      <c r="D36" s="193" t="s">
        <v>483</v>
      </c>
      <c r="E36" s="182" t="s">
        <v>451</v>
      </c>
      <c r="F36" s="18" t="s">
        <v>452</v>
      </c>
      <c r="G36" s="194" t="s">
        <v>463</v>
      </c>
      <c r="H36" s="185" t="s">
        <v>463</v>
      </c>
      <c r="I36" s="212" t="s">
        <v>74</v>
      </c>
      <c r="J36" s="17" t="s">
        <v>73</v>
      </c>
      <c r="K36" s="18" t="s">
        <v>74</v>
      </c>
      <c r="L36" s="232" t="s">
        <v>546</v>
      </c>
      <c r="M36" s="20">
        <v>45698</v>
      </c>
      <c r="N36" s="20">
        <v>45701</v>
      </c>
      <c r="O36" s="198"/>
      <c r="P36" s="198"/>
      <c r="Q36" s="188">
        <v>0</v>
      </c>
      <c r="R36" s="188">
        <v>0</v>
      </c>
      <c r="S36" s="189">
        <f t="shared" si="5"/>
        <v>0</v>
      </c>
      <c r="T36" s="190">
        <v>3</v>
      </c>
      <c r="U36" s="188">
        <v>559.41</v>
      </c>
      <c r="V36" s="190">
        <v>0</v>
      </c>
      <c r="W36" s="188">
        <v>279.7</v>
      </c>
      <c r="X36" s="242">
        <v>3</v>
      </c>
      <c r="Y36" s="208">
        <v>1678.23</v>
      </c>
      <c r="Z36" s="208">
        <v>1678.23</v>
      </c>
      <c r="AA36" s="225" t="s">
        <v>453</v>
      </c>
      <c r="AB36" s="7"/>
      <c r="AC36" s="7"/>
    </row>
    <row r="37" spans="1:29" ht="42.75" x14ac:dyDescent="0.2">
      <c r="A37" s="39" t="s">
        <v>374</v>
      </c>
      <c r="B37" s="125" t="s">
        <v>508</v>
      </c>
      <c r="C37" s="193" t="s">
        <v>547</v>
      </c>
      <c r="D37" s="193" t="s">
        <v>548</v>
      </c>
      <c r="E37" s="182" t="s">
        <v>451</v>
      </c>
      <c r="F37" s="18" t="s">
        <v>452</v>
      </c>
      <c r="G37" s="194" t="s">
        <v>463</v>
      </c>
      <c r="H37" s="185" t="s">
        <v>463</v>
      </c>
      <c r="I37" s="212" t="s">
        <v>74</v>
      </c>
      <c r="J37" s="17" t="s">
        <v>73</v>
      </c>
      <c r="K37" s="18" t="s">
        <v>74</v>
      </c>
      <c r="L37" s="232" t="s">
        <v>545</v>
      </c>
      <c r="M37" s="197">
        <v>45698</v>
      </c>
      <c r="N37" s="197">
        <v>45699</v>
      </c>
      <c r="O37" s="198"/>
      <c r="P37" s="198"/>
      <c r="Q37" s="188">
        <v>0</v>
      </c>
      <c r="R37" s="188">
        <v>0</v>
      </c>
      <c r="S37" s="189">
        <f t="shared" si="5"/>
        <v>0</v>
      </c>
      <c r="T37" s="190">
        <v>1</v>
      </c>
      <c r="U37" s="188">
        <v>559.41</v>
      </c>
      <c r="V37" s="190">
        <v>1</v>
      </c>
      <c r="W37" s="188">
        <v>279.7</v>
      </c>
      <c r="X37" s="242">
        <v>1.5</v>
      </c>
      <c r="Y37" s="208">
        <v>839.11</v>
      </c>
      <c r="Z37" s="208">
        <v>839.11</v>
      </c>
      <c r="AA37" s="225" t="s">
        <v>453</v>
      </c>
      <c r="AB37" s="7"/>
      <c r="AC37" s="7"/>
    </row>
    <row r="38" spans="1:29" ht="28.5" x14ac:dyDescent="0.2">
      <c r="A38" s="39" t="s">
        <v>374</v>
      </c>
      <c r="B38" s="125" t="s">
        <v>508</v>
      </c>
      <c r="C38" s="193" t="s">
        <v>549</v>
      </c>
      <c r="D38" s="193" t="s">
        <v>550</v>
      </c>
      <c r="E38" s="182" t="s">
        <v>451</v>
      </c>
      <c r="F38" s="18" t="s">
        <v>452</v>
      </c>
      <c r="G38" s="194" t="s">
        <v>463</v>
      </c>
      <c r="H38" s="185" t="s">
        <v>463</v>
      </c>
      <c r="I38" s="212" t="s">
        <v>74</v>
      </c>
      <c r="J38" s="17" t="s">
        <v>73</v>
      </c>
      <c r="K38" s="18" t="s">
        <v>74</v>
      </c>
      <c r="L38" s="232" t="s">
        <v>530</v>
      </c>
      <c r="M38" s="157" t="s">
        <v>520</v>
      </c>
      <c r="N38" s="158" t="s">
        <v>521</v>
      </c>
      <c r="O38" s="198"/>
      <c r="P38" s="198"/>
      <c r="Q38" s="188">
        <v>0</v>
      </c>
      <c r="R38" s="188">
        <v>0</v>
      </c>
      <c r="S38" s="189">
        <f t="shared" si="5"/>
        <v>0</v>
      </c>
      <c r="T38" s="225">
        <v>0</v>
      </c>
      <c r="U38" s="188">
        <v>559.41</v>
      </c>
      <c r="V38" s="225">
        <v>2</v>
      </c>
      <c r="W38" s="188">
        <v>279.7</v>
      </c>
      <c r="X38" s="231">
        <v>1</v>
      </c>
      <c r="Y38" s="230">
        <v>559.4</v>
      </c>
      <c r="Z38" s="230">
        <v>559.4</v>
      </c>
      <c r="AA38" s="225" t="s">
        <v>453</v>
      </c>
      <c r="AB38" s="7"/>
      <c r="AC38" s="7"/>
    </row>
    <row r="39" spans="1:29" ht="14.25" x14ac:dyDescent="0.2">
      <c r="A39" s="39" t="s">
        <v>374</v>
      </c>
      <c r="B39" s="125" t="s">
        <v>508</v>
      </c>
      <c r="C39" s="193" t="s">
        <v>551</v>
      </c>
      <c r="D39" s="215" t="s">
        <v>518</v>
      </c>
      <c r="E39" s="182" t="s">
        <v>451</v>
      </c>
      <c r="F39" s="18" t="s">
        <v>452</v>
      </c>
      <c r="G39" s="194" t="s">
        <v>463</v>
      </c>
      <c r="H39" s="185" t="s">
        <v>463</v>
      </c>
      <c r="I39" s="212" t="s">
        <v>74</v>
      </c>
      <c r="J39" s="17" t="s">
        <v>73</v>
      </c>
      <c r="K39" s="18" t="s">
        <v>74</v>
      </c>
      <c r="L39" s="232" t="s">
        <v>552</v>
      </c>
      <c r="M39" s="20">
        <v>45706</v>
      </c>
      <c r="N39" s="20">
        <v>45706</v>
      </c>
      <c r="O39" s="198"/>
      <c r="P39" s="198"/>
      <c r="Q39" s="188">
        <v>0</v>
      </c>
      <c r="R39" s="188">
        <v>0</v>
      </c>
      <c r="S39" s="189">
        <f t="shared" si="5"/>
        <v>0</v>
      </c>
      <c r="T39" s="225">
        <v>0</v>
      </c>
      <c r="U39" s="188">
        <v>559.41</v>
      </c>
      <c r="V39" s="190">
        <v>1</v>
      </c>
      <c r="W39" s="188">
        <v>279.7</v>
      </c>
      <c r="X39" s="242">
        <v>0.5</v>
      </c>
      <c r="Y39" s="208">
        <v>279.7</v>
      </c>
      <c r="Z39" s="208">
        <v>279.7</v>
      </c>
      <c r="AA39" s="225" t="s">
        <v>453</v>
      </c>
      <c r="AB39" s="7"/>
      <c r="AC39" s="7"/>
    </row>
    <row r="40" spans="1:29" ht="14.25" x14ac:dyDescent="0.2">
      <c r="A40" s="39" t="s">
        <v>374</v>
      </c>
      <c r="B40" s="125" t="s">
        <v>508</v>
      </c>
      <c r="C40" s="193" t="s">
        <v>538</v>
      </c>
      <c r="D40" s="193" t="s">
        <v>539</v>
      </c>
      <c r="E40" s="182" t="s">
        <v>451</v>
      </c>
      <c r="F40" s="18" t="s">
        <v>452</v>
      </c>
      <c r="G40" s="194" t="s">
        <v>463</v>
      </c>
      <c r="H40" s="185" t="s">
        <v>463</v>
      </c>
      <c r="I40" s="212" t="s">
        <v>74</v>
      </c>
      <c r="J40" s="17" t="s">
        <v>73</v>
      </c>
      <c r="K40" s="18" t="s">
        <v>74</v>
      </c>
      <c r="L40" s="232" t="s">
        <v>552</v>
      </c>
      <c r="M40" s="20">
        <v>45706</v>
      </c>
      <c r="N40" s="20">
        <v>45706</v>
      </c>
      <c r="O40" s="198"/>
      <c r="P40" s="198"/>
      <c r="Q40" s="188">
        <v>0</v>
      </c>
      <c r="R40" s="188">
        <v>0</v>
      </c>
      <c r="S40" s="189">
        <f t="shared" si="5"/>
        <v>0</v>
      </c>
      <c r="T40" s="225">
        <v>0</v>
      </c>
      <c r="U40" s="188">
        <v>559.41</v>
      </c>
      <c r="V40" s="190">
        <v>1</v>
      </c>
      <c r="W40" s="188">
        <v>279.7</v>
      </c>
      <c r="X40" s="242">
        <v>0.5</v>
      </c>
      <c r="Y40" s="208">
        <v>279.7</v>
      </c>
      <c r="Z40" s="208">
        <v>279.7</v>
      </c>
      <c r="AA40" s="225" t="s">
        <v>453</v>
      </c>
      <c r="AB40" s="7"/>
      <c r="AC40" s="7"/>
    </row>
    <row r="41" spans="1:29" ht="14.25" x14ac:dyDescent="0.2">
      <c r="A41" s="39" t="s">
        <v>374</v>
      </c>
      <c r="B41" s="125" t="s">
        <v>508</v>
      </c>
      <c r="C41" s="199" t="s">
        <v>553</v>
      </c>
      <c r="D41" s="199" t="s">
        <v>554</v>
      </c>
      <c r="E41" s="15" t="s">
        <v>451</v>
      </c>
      <c r="F41" s="18" t="s">
        <v>452</v>
      </c>
      <c r="G41" s="194" t="s">
        <v>463</v>
      </c>
      <c r="H41" s="185" t="s">
        <v>463</v>
      </c>
      <c r="I41" s="212" t="s">
        <v>74</v>
      </c>
      <c r="J41" s="17" t="s">
        <v>73</v>
      </c>
      <c r="K41" s="18" t="s">
        <v>74</v>
      </c>
      <c r="L41" s="233" t="s">
        <v>555</v>
      </c>
      <c r="M41" s="200">
        <v>45714</v>
      </c>
      <c r="N41" s="200">
        <v>45714</v>
      </c>
      <c r="O41" s="183"/>
      <c r="P41" s="183"/>
      <c r="Q41" s="188">
        <v>0</v>
      </c>
      <c r="R41" s="188">
        <v>0</v>
      </c>
      <c r="S41" s="189">
        <f>Q67+R67</f>
        <v>0</v>
      </c>
      <c r="T41" s="190">
        <v>0</v>
      </c>
      <c r="U41" s="188">
        <v>559.41</v>
      </c>
      <c r="V41" s="190">
        <v>1</v>
      </c>
      <c r="W41" s="188">
        <v>279.7</v>
      </c>
      <c r="X41" s="242">
        <v>1.5</v>
      </c>
      <c r="Y41" s="208">
        <v>279.7</v>
      </c>
      <c r="Z41" s="208">
        <v>279.7</v>
      </c>
      <c r="AA41" s="225" t="s">
        <v>453</v>
      </c>
      <c r="AB41" s="7"/>
      <c r="AC41" s="7"/>
    </row>
    <row r="42" spans="1:29" ht="14.25" x14ac:dyDescent="0.2">
      <c r="A42" s="39" t="s">
        <v>374</v>
      </c>
      <c r="B42" s="125" t="s">
        <v>508</v>
      </c>
      <c r="C42" s="199" t="s">
        <v>553</v>
      </c>
      <c r="D42" s="199" t="s">
        <v>556</v>
      </c>
      <c r="E42" s="15" t="s">
        <v>451</v>
      </c>
      <c r="F42" s="18" t="s">
        <v>452</v>
      </c>
      <c r="G42" s="194" t="s">
        <v>463</v>
      </c>
      <c r="H42" s="185" t="s">
        <v>463</v>
      </c>
      <c r="I42" s="212" t="s">
        <v>74</v>
      </c>
      <c r="J42" s="17" t="s">
        <v>73</v>
      </c>
      <c r="K42" s="18" t="s">
        <v>74</v>
      </c>
      <c r="L42" s="233" t="s">
        <v>76</v>
      </c>
      <c r="M42" s="200">
        <v>45692</v>
      </c>
      <c r="N42" s="200">
        <v>45694</v>
      </c>
      <c r="O42" s="183"/>
      <c r="P42" s="183"/>
      <c r="Q42" s="188">
        <v>0</v>
      </c>
      <c r="R42" s="188">
        <v>0</v>
      </c>
      <c r="S42" s="189">
        <f>Q68+R68</f>
        <v>0</v>
      </c>
      <c r="T42" s="190">
        <v>2</v>
      </c>
      <c r="U42" s="188">
        <v>559.41</v>
      </c>
      <c r="V42" s="190">
        <v>1</v>
      </c>
      <c r="W42" s="188">
        <v>279.7</v>
      </c>
      <c r="X42" s="242">
        <v>2.5</v>
      </c>
      <c r="Y42" s="208">
        <v>1398.52</v>
      </c>
      <c r="Z42" s="208">
        <v>1398.52</v>
      </c>
      <c r="AA42" s="225" t="s">
        <v>453</v>
      </c>
      <c r="AB42" s="7"/>
      <c r="AC42" s="7"/>
    </row>
    <row r="43" spans="1:29" ht="57" x14ac:dyDescent="0.2">
      <c r="A43" s="39" t="s">
        <v>374</v>
      </c>
      <c r="B43" s="125" t="s">
        <v>508</v>
      </c>
      <c r="C43" s="238" t="s">
        <v>557</v>
      </c>
      <c r="D43" s="238" t="s">
        <v>558</v>
      </c>
      <c r="E43" s="15" t="s">
        <v>451</v>
      </c>
      <c r="F43" s="18" t="s">
        <v>452</v>
      </c>
      <c r="G43" s="194" t="s">
        <v>463</v>
      </c>
      <c r="H43" s="185" t="s">
        <v>463</v>
      </c>
      <c r="I43" s="212" t="s">
        <v>74</v>
      </c>
      <c r="J43" s="17" t="s">
        <v>73</v>
      </c>
      <c r="K43" s="18" t="s">
        <v>74</v>
      </c>
      <c r="L43" s="233" t="s">
        <v>559</v>
      </c>
      <c r="M43" s="200">
        <v>45698</v>
      </c>
      <c r="N43" s="200">
        <v>45701</v>
      </c>
      <c r="O43" s="183"/>
      <c r="P43" s="183"/>
      <c r="Q43" s="188">
        <v>0</v>
      </c>
      <c r="R43" s="188">
        <v>0</v>
      </c>
      <c r="S43" s="189">
        <f>Q69+R69</f>
        <v>0</v>
      </c>
      <c r="T43" s="190">
        <v>2</v>
      </c>
      <c r="U43" s="188">
        <v>559.41</v>
      </c>
      <c r="V43" s="190">
        <v>2</v>
      </c>
      <c r="W43" s="188">
        <v>279.7</v>
      </c>
      <c r="X43" s="242">
        <v>3</v>
      </c>
      <c r="Y43" s="208">
        <v>1678.22</v>
      </c>
      <c r="Z43" s="208">
        <v>1678.22</v>
      </c>
      <c r="AA43" s="225" t="s">
        <v>453</v>
      </c>
      <c r="AB43" s="7"/>
      <c r="AC43" s="7"/>
    </row>
    <row r="44" spans="1:29" ht="28.5" x14ac:dyDescent="0.2">
      <c r="A44" s="39" t="s">
        <v>374</v>
      </c>
      <c r="B44" s="125" t="s">
        <v>508</v>
      </c>
      <c r="C44" s="238" t="s">
        <v>497</v>
      </c>
      <c r="D44" s="238" t="s">
        <v>498</v>
      </c>
      <c r="E44" s="15" t="s">
        <v>451</v>
      </c>
      <c r="F44" s="18" t="s">
        <v>452</v>
      </c>
      <c r="G44" s="194" t="s">
        <v>463</v>
      </c>
      <c r="H44" s="185" t="s">
        <v>463</v>
      </c>
      <c r="I44" s="212" t="s">
        <v>74</v>
      </c>
      <c r="J44" s="17" t="s">
        <v>73</v>
      </c>
      <c r="K44" s="18" t="s">
        <v>74</v>
      </c>
      <c r="L44" s="233" t="s">
        <v>560</v>
      </c>
      <c r="M44" s="249" t="s">
        <v>561</v>
      </c>
      <c r="N44" s="249" t="s">
        <v>562</v>
      </c>
      <c r="O44" s="183"/>
      <c r="P44" s="183"/>
      <c r="Q44" s="188">
        <v>0</v>
      </c>
      <c r="R44" s="188">
        <v>0</v>
      </c>
      <c r="S44" s="189">
        <f>Q70+R70</f>
        <v>0</v>
      </c>
      <c r="T44" s="190">
        <v>2</v>
      </c>
      <c r="U44" s="188">
        <v>559.41</v>
      </c>
      <c r="V44" s="190">
        <v>2</v>
      </c>
      <c r="W44" s="188">
        <v>279.7</v>
      </c>
      <c r="X44" s="242">
        <v>3</v>
      </c>
      <c r="Y44" s="208">
        <v>1678.22</v>
      </c>
      <c r="Z44" s="208">
        <v>1678.22</v>
      </c>
      <c r="AA44" s="225" t="s">
        <v>453</v>
      </c>
      <c r="AB44" s="7"/>
      <c r="AC44" s="7"/>
    </row>
    <row r="45" spans="1:29" ht="15" customHeight="1" x14ac:dyDescent="0.2">
      <c r="A45" s="39" t="s">
        <v>374</v>
      </c>
      <c r="B45" s="125" t="s">
        <v>508</v>
      </c>
      <c r="C45" s="238" t="s">
        <v>499</v>
      </c>
      <c r="D45" s="238" t="s">
        <v>500</v>
      </c>
      <c r="E45" s="15" t="s">
        <v>451</v>
      </c>
      <c r="F45" s="18" t="s">
        <v>452</v>
      </c>
      <c r="G45" s="194" t="s">
        <v>463</v>
      </c>
      <c r="H45" s="185" t="s">
        <v>463</v>
      </c>
      <c r="I45" s="212" t="s">
        <v>74</v>
      </c>
      <c r="J45" s="17" t="s">
        <v>73</v>
      </c>
      <c r="K45" s="18" t="s">
        <v>74</v>
      </c>
      <c r="L45" s="233" t="s">
        <v>76</v>
      </c>
      <c r="M45" s="200">
        <v>45692</v>
      </c>
      <c r="N45" s="200">
        <v>45694</v>
      </c>
      <c r="O45" s="183"/>
      <c r="P45" s="183"/>
      <c r="Q45" s="188">
        <v>0</v>
      </c>
      <c r="R45" s="188">
        <v>0</v>
      </c>
      <c r="S45" s="189">
        <f t="shared" ref="S45:S47" si="12">Q71+R71</f>
        <v>0</v>
      </c>
      <c r="T45" s="190">
        <v>2</v>
      </c>
      <c r="U45" s="188">
        <v>559.41</v>
      </c>
      <c r="V45" s="190">
        <v>1</v>
      </c>
      <c r="W45" s="188">
        <v>279.7</v>
      </c>
      <c r="X45" s="242">
        <v>2.5</v>
      </c>
      <c r="Y45" s="208">
        <v>1398.52</v>
      </c>
      <c r="Z45" s="208">
        <v>1398.52</v>
      </c>
      <c r="AA45" s="225" t="s">
        <v>453</v>
      </c>
      <c r="AB45" s="7"/>
      <c r="AC45" s="7"/>
    </row>
    <row r="46" spans="1:29" ht="57" x14ac:dyDescent="0.2">
      <c r="A46" s="39" t="s">
        <v>374</v>
      </c>
      <c r="B46" s="125" t="s">
        <v>508</v>
      </c>
      <c r="C46" s="238" t="s">
        <v>563</v>
      </c>
      <c r="D46" s="238" t="s">
        <v>564</v>
      </c>
      <c r="E46" s="15" t="s">
        <v>451</v>
      </c>
      <c r="F46" s="18" t="s">
        <v>452</v>
      </c>
      <c r="G46" s="194" t="s">
        <v>463</v>
      </c>
      <c r="H46" s="185" t="s">
        <v>463</v>
      </c>
      <c r="I46" s="212" t="s">
        <v>74</v>
      </c>
      <c r="J46" s="17" t="s">
        <v>73</v>
      </c>
      <c r="K46" s="18" t="s">
        <v>74</v>
      </c>
      <c r="L46" s="233" t="s">
        <v>559</v>
      </c>
      <c r="M46" s="200">
        <v>45698</v>
      </c>
      <c r="N46" s="200">
        <v>45701</v>
      </c>
      <c r="O46" s="183"/>
      <c r="P46" s="183"/>
      <c r="Q46" s="188">
        <v>0</v>
      </c>
      <c r="R46" s="188">
        <v>0</v>
      </c>
      <c r="S46" s="189">
        <f t="shared" si="12"/>
        <v>0</v>
      </c>
      <c r="T46" s="190">
        <v>2</v>
      </c>
      <c r="U46" s="188">
        <v>559.41</v>
      </c>
      <c r="V46" s="190">
        <v>2</v>
      </c>
      <c r="W46" s="188">
        <v>279.7</v>
      </c>
      <c r="X46" s="242">
        <v>3</v>
      </c>
      <c r="Y46" s="208">
        <v>1678.22</v>
      </c>
      <c r="Z46" s="208">
        <v>1678.22</v>
      </c>
      <c r="AA46" s="225" t="s">
        <v>453</v>
      </c>
      <c r="AB46" s="7"/>
      <c r="AC46" s="7"/>
    </row>
    <row r="47" spans="1:29" ht="28.5" x14ac:dyDescent="0.2">
      <c r="A47" s="39" t="s">
        <v>374</v>
      </c>
      <c r="B47" s="125" t="s">
        <v>508</v>
      </c>
      <c r="C47" s="238" t="s">
        <v>488</v>
      </c>
      <c r="D47" s="238" t="s">
        <v>489</v>
      </c>
      <c r="E47" s="15" t="s">
        <v>451</v>
      </c>
      <c r="F47" s="18" t="s">
        <v>452</v>
      </c>
      <c r="G47" s="194" t="s">
        <v>463</v>
      </c>
      <c r="H47" s="185" t="s">
        <v>463</v>
      </c>
      <c r="I47" s="212" t="s">
        <v>74</v>
      </c>
      <c r="J47" s="17" t="s">
        <v>73</v>
      </c>
      <c r="K47" s="18" t="s">
        <v>74</v>
      </c>
      <c r="L47" s="233" t="s">
        <v>560</v>
      </c>
      <c r="M47" s="249" t="s">
        <v>561</v>
      </c>
      <c r="N47" s="249" t="s">
        <v>562</v>
      </c>
      <c r="O47" s="183"/>
      <c r="P47" s="183"/>
      <c r="Q47" s="188">
        <v>0</v>
      </c>
      <c r="R47" s="188">
        <v>0</v>
      </c>
      <c r="S47" s="189">
        <f t="shared" si="12"/>
        <v>0</v>
      </c>
      <c r="T47" s="190">
        <v>2</v>
      </c>
      <c r="U47" s="188">
        <v>559.41</v>
      </c>
      <c r="V47" s="190">
        <v>2</v>
      </c>
      <c r="W47" s="188">
        <v>279.7</v>
      </c>
      <c r="X47" s="242">
        <v>3</v>
      </c>
      <c r="Y47" s="208">
        <v>1678.22</v>
      </c>
      <c r="Z47" s="208">
        <v>1678.22</v>
      </c>
      <c r="AA47" s="225" t="s">
        <v>453</v>
      </c>
      <c r="AB47" s="7"/>
      <c r="AC47" s="7"/>
    </row>
    <row r="48" spans="1:29" ht="14.25" x14ac:dyDescent="0.2">
      <c r="A48" s="39" t="s">
        <v>374</v>
      </c>
      <c r="B48" s="125" t="s">
        <v>508</v>
      </c>
      <c r="C48" s="238" t="s">
        <v>454</v>
      </c>
      <c r="D48" s="238" t="s">
        <v>565</v>
      </c>
      <c r="E48" s="15" t="s">
        <v>451</v>
      </c>
      <c r="F48" s="18" t="s">
        <v>452</v>
      </c>
      <c r="G48" s="194" t="s">
        <v>463</v>
      </c>
      <c r="H48" s="185" t="s">
        <v>463</v>
      </c>
      <c r="I48" s="212" t="s">
        <v>74</v>
      </c>
      <c r="J48" s="17" t="s">
        <v>73</v>
      </c>
      <c r="K48" s="18" t="s">
        <v>74</v>
      </c>
      <c r="L48" s="233" t="s">
        <v>552</v>
      </c>
      <c r="M48" s="200">
        <v>45699</v>
      </c>
      <c r="N48" s="200">
        <v>45699</v>
      </c>
      <c r="O48" s="183"/>
      <c r="P48" s="183"/>
      <c r="Q48" s="188">
        <v>0</v>
      </c>
      <c r="R48" s="188">
        <v>0</v>
      </c>
      <c r="S48" s="189">
        <f>Q74+R74</f>
        <v>0</v>
      </c>
      <c r="T48" s="225">
        <v>0</v>
      </c>
      <c r="U48" s="188">
        <v>559.41</v>
      </c>
      <c r="V48" s="190">
        <v>1</v>
      </c>
      <c r="W48" s="188">
        <v>279.7</v>
      </c>
      <c r="X48" s="242">
        <v>0.5</v>
      </c>
      <c r="Y48" s="208">
        <v>279.7</v>
      </c>
      <c r="Z48" s="208">
        <v>279.7</v>
      </c>
      <c r="AA48" s="225" t="s">
        <v>453</v>
      </c>
      <c r="AB48" s="7"/>
      <c r="AC48" s="7"/>
    </row>
    <row r="49" spans="1:29" ht="14.25" x14ac:dyDescent="0.2">
      <c r="A49" s="39" t="s">
        <v>374</v>
      </c>
      <c r="B49" s="125" t="s">
        <v>508</v>
      </c>
      <c r="C49" s="238" t="s">
        <v>566</v>
      </c>
      <c r="D49" s="238" t="s">
        <v>567</v>
      </c>
      <c r="E49" s="15" t="s">
        <v>451</v>
      </c>
      <c r="F49" s="18" t="s">
        <v>452</v>
      </c>
      <c r="G49" s="194" t="s">
        <v>463</v>
      </c>
      <c r="H49" s="185" t="s">
        <v>463</v>
      </c>
      <c r="I49" s="212" t="s">
        <v>74</v>
      </c>
      <c r="J49" s="17" t="s">
        <v>73</v>
      </c>
      <c r="K49" s="18" t="s">
        <v>74</v>
      </c>
      <c r="L49" s="233" t="s">
        <v>76</v>
      </c>
      <c r="M49" s="200">
        <v>45692</v>
      </c>
      <c r="N49" s="200">
        <v>45694</v>
      </c>
      <c r="O49" s="183"/>
      <c r="P49" s="183"/>
      <c r="Q49" s="188">
        <v>0</v>
      </c>
      <c r="R49" s="188">
        <v>0</v>
      </c>
      <c r="S49" s="189">
        <f t="shared" ref="S49:S52" si="13">Q75+R75</f>
        <v>0</v>
      </c>
      <c r="T49" s="190">
        <v>2</v>
      </c>
      <c r="U49" s="188">
        <v>559.41</v>
      </c>
      <c r="V49" s="190">
        <v>1</v>
      </c>
      <c r="W49" s="188">
        <v>279.7</v>
      </c>
      <c r="X49" s="242">
        <v>2.5</v>
      </c>
      <c r="Y49" s="208">
        <v>1398.52</v>
      </c>
      <c r="Z49" s="208">
        <v>1398.52</v>
      </c>
      <c r="AA49" s="225" t="s">
        <v>453</v>
      </c>
      <c r="AB49" s="7"/>
      <c r="AC49" s="7"/>
    </row>
    <row r="50" spans="1:29" ht="14.25" x14ac:dyDescent="0.2">
      <c r="A50" s="39" t="s">
        <v>374</v>
      </c>
      <c r="B50" s="125" t="s">
        <v>508</v>
      </c>
      <c r="C50" s="238" t="s">
        <v>502</v>
      </c>
      <c r="D50" s="238" t="s">
        <v>503</v>
      </c>
      <c r="E50" s="15" t="s">
        <v>451</v>
      </c>
      <c r="F50" s="18" t="s">
        <v>452</v>
      </c>
      <c r="G50" s="194" t="s">
        <v>463</v>
      </c>
      <c r="H50" s="185" t="s">
        <v>463</v>
      </c>
      <c r="I50" s="212" t="s">
        <v>74</v>
      </c>
      <c r="J50" s="17" t="s">
        <v>73</v>
      </c>
      <c r="K50" s="18" t="s">
        <v>74</v>
      </c>
      <c r="L50" s="233" t="s">
        <v>76</v>
      </c>
      <c r="M50" s="200">
        <v>45692</v>
      </c>
      <c r="N50" s="200">
        <v>45694</v>
      </c>
      <c r="O50" s="183"/>
      <c r="P50" s="183"/>
      <c r="Q50" s="188">
        <v>0</v>
      </c>
      <c r="R50" s="188">
        <v>0</v>
      </c>
      <c r="S50" s="189">
        <f t="shared" si="13"/>
        <v>0</v>
      </c>
      <c r="T50" s="190">
        <v>2</v>
      </c>
      <c r="U50" s="188">
        <v>559.41</v>
      </c>
      <c r="V50" s="190">
        <v>1</v>
      </c>
      <c r="W50" s="188">
        <v>279.7</v>
      </c>
      <c r="X50" s="242">
        <v>2.5</v>
      </c>
      <c r="Y50" s="208">
        <v>1398.52</v>
      </c>
      <c r="Z50" s="208">
        <v>1398.52</v>
      </c>
      <c r="AA50" s="225" t="s">
        <v>453</v>
      </c>
      <c r="AB50" s="7"/>
      <c r="AC50" s="7"/>
    </row>
    <row r="51" spans="1:29" ht="28.5" x14ac:dyDescent="0.2">
      <c r="A51" s="39" t="s">
        <v>374</v>
      </c>
      <c r="B51" s="125" t="s">
        <v>508</v>
      </c>
      <c r="C51" s="238" t="s">
        <v>459</v>
      </c>
      <c r="D51" s="238" t="s">
        <v>491</v>
      </c>
      <c r="E51" s="15" t="s">
        <v>451</v>
      </c>
      <c r="F51" s="18" t="s">
        <v>452</v>
      </c>
      <c r="G51" s="194" t="s">
        <v>463</v>
      </c>
      <c r="H51" s="185" t="s">
        <v>463</v>
      </c>
      <c r="I51" s="212" t="s">
        <v>74</v>
      </c>
      <c r="J51" s="17" t="s">
        <v>73</v>
      </c>
      <c r="K51" s="18" t="s">
        <v>74</v>
      </c>
      <c r="L51" s="233" t="s">
        <v>568</v>
      </c>
      <c r="M51" s="200">
        <v>45692</v>
      </c>
      <c r="N51" s="200">
        <v>45694</v>
      </c>
      <c r="O51" s="183"/>
      <c r="P51" s="183"/>
      <c r="Q51" s="188">
        <v>0</v>
      </c>
      <c r="R51" s="188">
        <v>0</v>
      </c>
      <c r="S51" s="189">
        <f t="shared" si="13"/>
        <v>0</v>
      </c>
      <c r="T51" s="190">
        <v>2</v>
      </c>
      <c r="U51" s="188">
        <v>559.41</v>
      </c>
      <c r="V51" s="190">
        <v>1</v>
      </c>
      <c r="W51" s="188">
        <v>279.7</v>
      </c>
      <c r="X51" s="242">
        <v>2.5</v>
      </c>
      <c r="Y51" s="208">
        <v>1398.52</v>
      </c>
      <c r="Z51" s="208">
        <v>1398.52</v>
      </c>
      <c r="AA51" s="225" t="s">
        <v>453</v>
      </c>
      <c r="AB51" s="7"/>
      <c r="AC51" s="7"/>
    </row>
    <row r="52" spans="1:29" ht="28.5" x14ac:dyDescent="0.2">
      <c r="A52" s="39" t="s">
        <v>374</v>
      </c>
      <c r="B52" s="125" t="s">
        <v>508</v>
      </c>
      <c r="C52" s="238" t="s">
        <v>569</v>
      </c>
      <c r="D52" s="238" t="s">
        <v>570</v>
      </c>
      <c r="E52" s="15" t="s">
        <v>451</v>
      </c>
      <c r="F52" s="18" t="s">
        <v>452</v>
      </c>
      <c r="G52" s="194" t="s">
        <v>463</v>
      </c>
      <c r="H52" s="185" t="s">
        <v>463</v>
      </c>
      <c r="I52" s="212" t="s">
        <v>74</v>
      </c>
      <c r="J52" s="17" t="s">
        <v>73</v>
      </c>
      <c r="K52" s="18" t="s">
        <v>74</v>
      </c>
      <c r="L52" s="233" t="s">
        <v>571</v>
      </c>
      <c r="M52" s="200"/>
      <c r="N52" s="200"/>
      <c r="O52" s="183"/>
      <c r="P52" s="183"/>
      <c r="Q52" s="188">
        <v>0</v>
      </c>
      <c r="R52" s="188">
        <v>0</v>
      </c>
      <c r="S52" s="189">
        <f t="shared" si="13"/>
        <v>0</v>
      </c>
      <c r="T52" s="190">
        <v>0</v>
      </c>
      <c r="U52" s="188">
        <v>559.41</v>
      </c>
      <c r="V52" s="190">
        <v>2</v>
      </c>
      <c r="W52" s="188">
        <v>279.7</v>
      </c>
      <c r="X52" s="242">
        <v>1</v>
      </c>
      <c r="Y52" s="230">
        <v>559.4</v>
      </c>
      <c r="Z52" s="230">
        <v>559.4</v>
      </c>
      <c r="AA52" s="225" t="s">
        <v>453</v>
      </c>
      <c r="AB52" s="7"/>
      <c r="AC52" s="7"/>
    </row>
    <row r="53" spans="1:29" ht="57" x14ac:dyDescent="0.2">
      <c r="A53" s="39" t="s">
        <v>374</v>
      </c>
      <c r="B53" s="125" t="s">
        <v>170</v>
      </c>
      <c r="C53" s="21" t="s">
        <v>143</v>
      </c>
      <c r="D53" s="125">
        <v>1878395</v>
      </c>
      <c r="E53" s="125" t="s">
        <v>97</v>
      </c>
      <c r="F53" s="125" t="s">
        <v>363</v>
      </c>
      <c r="G53" s="126" t="s">
        <v>138</v>
      </c>
      <c r="H53" s="125" t="s">
        <v>139</v>
      </c>
      <c r="I53" s="125" t="s">
        <v>74</v>
      </c>
      <c r="J53" s="127" t="s">
        <v>73</v>
      </c>
      <c r="K53" s="125" t="s">
        <v>74</v>
      </c>
      <c r="L53" s="128" t="s">
        <v>134</v>
      </c>
      <c r="M53" s="129"/>
      <c r="N53" s="129"/>
      <c r="O53" s="129"/>
      <c r="P53" s="130"/>
      <c r="Q53" s="130">
        <v>0</v>
      </c>
      <c r="R53" s="130">
        <v>0</v>
      </c>
      <c r="S53" s="131">
        <v>0</v>
      </c>
      <c r="T53" s="132">
        <v>0</v>
      </c>
      <c r="U53" s="133">
        <v>0</v>
      </c>
      <c r="V53" s="132">
        <v>7</v>
      </c>
      <c r="W53" s="133">
        <v>279.7</v>
      </c>
      <c r="X53" s="134">
        <f t="shared" ref="X53:X97" si="14">(V53*W53)</f>
        <v>1957.8999999999999</v>
      </c>
      <c r="Y53" s="131">
        <f t="shared" ref="Y53:Y97" si="15">(T53*U53)+(V53*W53)</f>
        <v>1957.8999999999999</v>
      </c>
      <c r="Z53" s="131">
        <f t="shared" ref="Z53:Z97" si="16">S53+Y53</f>
        <v>1957.8999999999999</v>
      </c>
      <c r="AA53" s="135" t="s">
        <v>349</v>
      </c>
      <c r="AB53" s="7"/>
      <c r="AC53" s="7"/>
    </row>
    <row r="54" spans="1:29" ht="57" x14ac:dyDescent="0.2">
      <c r="A54" s="39" t="s">
        <v>374</v>
      </c>
      <c r="B54" s="125" t="s">
        <v>170</v>
      </c>
      <c r="C54" s="21" t="s">
        <v>144</v>
      </c>
      <c r="D54" s="125">
        <v>1879081</v>
      </c>
      <c r="E54" s="125" t="s">
        <v>97</v>
      </c>
      <c r="F54" s="125" t="s">
        <v>363</v>
      </c>
      <c r="G54" s="126" t="s">
        <v>138</v>
      </c>
      <c r="H54" s="125" t="s">
        <v>139</v>
      </c>
      <c r="I54" s="125" t="s">
        <v>74</v>
      </c>
      <c r="J54" s="127" t="s">
        <v>73</v>
      </c>
      <c r="K54" s="125" t="s">
        <v>74</v>
      </c>
      <c r="L54" s="128" t="s">
        <v>134</v>
      </c>
      <c r="M54" s="129"/>
      <c r="N54" s="129"/>
      <c r="O54" s="129"/>
      <c r="P54" s="130"/>
      <c r="Q54" s="130">
        <v>0</v>
      </c>
      <c r="R54" s="130">
        <v>0</v>
      </c>
      <c r="S54" s="131">
        <v>0</v>
      </c>
      <c r="T54" s="132">
        <v>0</v>
      </c>
      <c r="U54" s="133">
        <v>0</v>
      </c>
      <c r="V54" s="132">
        <v>7</v>
      </c>
      <c r="W54" s="133">
        <v>279.7</v>
      </c>
      <c r="X54" s="134">
        <f t="shared" si="14"/>
        <v>1957.8999999999999</v>
      </c>
      <c r="Y54" s="131">
        <f t="shared" si="15"/>
        <v>1957.8999999999999</v>
      </c>
      <c r="Z54" s="131">
        <f t="shared" si="16"/>
        <v>1957.8999999999999</v>
      </c>
      <c r="AA54" s="135" t="s">
        <v>349</v>
      </c>
      <c r="AB54" s="7"/>
      <c r="AC54" s="7"/>
    </row>
    <row r="55" spans="1:29" ht="57" x14ac:dyDescent="0.2">
      <c r="A55" s="39" t="s">
        <v>374</v>
      </c>
      <c r="B55" s="125" t="s">
        <v>170</v>
      </c>
      <c r="C55" s="21" t="s">
        <v>145</v>
      </c>
      <c r="D55" s="125">
        <v>1878662</v>
      </c>
      <c r="E55" s="125" t="s">
        <v>97</v>
      </c>
      <c r="F55" s="125" t="s">
        <v>363</v>
      </c>
      <c r="G55" s="126" t="s">
        <v>138</v>
      </c>
      <c r="H55" s="125" t="s">
        <v>139</v>
      </c>
      <c r="I55" s="125" t="s">
        <v>74</v>
      </c>
      <c r="J55" s="127" t="s">
        <v>73</v>
      </c>
      <c r="K55" s="125" t="s">
        <v>74</v>
      </c>
      <c r="L55" s="128" t="s">
        <v>134</v>
      </c>
      <c r="M55" s="129"/>
      <c r="N55" s="129"/>
      <c r="O55" s="129"/>
      <c r="P55" s="130"/>
      <c r="Q55" s="130">
        <v>0</v>
      </c>
      <c r="R55" s="130">
        <v>0</v>
      </c>
      <c r="S55" s="131">
        <v>0</v>
      </c>
      <c r="T55" s="132">
        <v>0</v>
      </c>
      <c r="U55" s="133">
        <v>0</v>
      </c>
      <c r="V55" s="132">
        <v>7</v>
      </c>
      <c r="W55" s="133">
        <v>279.7</v>
      </c>
      <c r="X55" s="134">
        <f t="shared" si="14"/>
        <v>1957.8999999999999</v>
      </c>
      <c r="Y55" s="131">
        <f t="shared" si="15"/>
        <v>1957.8999999999999</v>
      </c>
      <c r="Z55" s="131">
        <f t="shared" si="16"/>
        <v>1957.8999999999999</v>
      </c>
      <c r="AA55" s="135" t="s">
        <v>349</v>
      </c>
      <c r="AB55" s="7"/>
      <c r="AC55" s="7"/>
    </row>
    <row r="56" spans="1:29" ht="57" x14ac:dyDescent="0.2">
      <c r="A56" s="39" t="s">
        <v>374</v>
      </c>
      <c r="B56" s="125" t="s">
        <v>170</v>
      </c>
      <c r="C56" s="21" t="s">
        <v>146</v>
      </c>
      <c r="D56" s="125">
        <v>1802526</v>
      </c>
      <c r="E56" s="125" t="s">
        <v>137</v>
      </c>
      <c r="F56" s="125" t="s">
        <v>363</v>
      </c>
      <c r="G56" s="126" t="s">
        <v>138</v>
      </c>
      <c r="H56" s="125" t="s">
        <v>139</v>
      </c>
      <c r="I56" s="125" t="s">
        <v>74</v>
      </c>
      <c r="J56" s="127" t="s">
        <v>73</v>
      </c>
      <c r="K56" s="125" t="s">
        <v>74</v>
      </c>
      <c r="L56" s="128" t="s">
        <v>134</v>
      </c>
      <c r="M56" s="129"/>
      <c r="N56" s="129"/>
      <c r="O56" s="129"/>
      <c r="P56" s="130"/>
      <c r="Q56" s="130">
        <v>0</v>
      </c>
      <c r="R56" s="130">
        <v>0</v>
      </c>
      <c r="S56" s="131">
        <v>0</v>
      </c>
      <c r="T56" s="132">
        <v>0</v>
      </c>
      <c r="U56" s="133">
        <v>0</v>
      </c>
      <c r="V56" s="132">
        <v>12</v>
      </c>
      <c r="W56" s="133">
        <v>279.7</v>
      </c>
      <c r="X56" s="134">
        <f t="shared" si="14"/>
        <v>3356.3999999999996</v>
      </c>
      <c r="Y56" s="131">
        <f t="shared" si="15"/>
        <v>3356.3999999999996</v>
      </c>
      <c r="Z56" s="131">
        <f t="shared" si="16"/>
        <v>3356.3999999999996</v>
      </c>
      <c r="AA56" s="135" t="s">
        <v>349</v>
      </c>
      <c r="AB56" s="7"/>
      <c r="AC56" s="7"/>
    </row>
    <row r="57" spans="1:29" ht="57" x14ac:dyDescent="0.2">
      <c r="A57" s="39" t="s">
        <v>374</v>
      </c>
      <c r="B57" s="125" t="s">
        <v>170</v>
      </c>
      <c r="C57" s="21" t="s">
        <v>147</v>
      </c>
      <c r="D57" s="127">
        <v>1780522</v>
      </c>
      <c r="E57" s="127" t="s">
        <v>97</v>
      </c>
      <c r="F57" s="125" t="s">
        <v>363</v>
      </c>
      <c r="G57" s="126" t="s">
        <v>138</v>
      </c>
      <c r="H57" s="127" t="s">
        <v>139</v>
      </c>
      <c r="I57" s="127" t="s">
        <v>74</v>
      </c>
      <c r="J57" s="127" t="s">
        <v>73</v>
      </c>
      <c r="K57" s="127" t="s">
        <v>74</v>
      </c>
      <c r="L57" s="128" t="s">
        <v>134</v>
      </c>
      <c r="M57" s="136"/>
      <c r="N57" s="136"/>
      <c r="O57" s="136"/>
      <c r="P57" s="137"/>
      <c r="Q57" s="137">
        <v>0</v>
      </c>
      <c r="R57" s="137">
        <v>0</v>
      </c>
      <c r="S57" s="138">
        <v>0</v>
      </c>
      <c r="T57" s="132">
        <v>0</v>
      </c>
      <c r="U57" s="133">
        <v>0</v>
      </c>
      <c r="V57" s="132">
        <v>10</v>
      </c>
      <c r="W57" s="133">
        <v>279.7</v>
      </c>
      <c r="X57" s="134">
        <f t="shared" si="14"/>
        <v>2797</v>
      </c>
      <c r="Y57" s="131">
        <f t="shared" si="15"/>
        <v>2797</v>
      </c>
      <c r="Z57" s="131">
        <f t="shared" si="16"/>
        <v>2797</v>
      </c>
      <c r="AA57" s="135" t="s">
        <v>349</v>
      </c>
      <c r="AB57" s="7"/>
      <c r="AC57" s="7"/>
    </row>
    <row r="58" spans="1:29" ht="57" x14ac:dyDescent="0.2">
      <c r="A58" s="39" t="s">
        <v>374</v>
      </c>
      <c r="B58" s="125" t="s">
        <v>170</v>
      </c>
      <c r="C58" s="21" t="s">
        <v>350</v>
      </c>
      <c r="D58" s="127">
        <v>1879685</v>
      </c>
      <c r="E58" s="127" t="s">
        <v>97</v>
      </c>
      <c r="F58" s="125" t="s">
        <v>363</v>
      </c>
      <c r="G58" s="126" t="s">
        <v>138</v>
      </c>
      <c r="H58" s="125" t="s">
        <v>139</v>
      </c>
      <c r="I58" s="125" t="s">
        <v>74</v>
      </c>
      <c r="J58" s="127" t="s">
        <v>73</v>
      </c>
      <c r="K58" s="125" t="s">
        <v>74</v>
      </c>
      <c r="L58" s="128" t="s">
        <v>134</v>
      </c>
      <c r="M58" s="129"/>
      <c r="N58" s="129"/>
      <c r="O58" s="129"/>
      <c r="P58" s="130"/>
      <c r="Q58" s="130">
        <v>0</v>
      </c>
      <c r="R58" s="130">
        <v>0</v>
      </c>
      <c r="S58" s="138">
        <v>0</v>
      </c>
      <c r="T58" s="132">
        <v>0</v>
      </c>
      <c r="U58" s="133">
        <v>0</v>
      </c>
      <c r="V58" s="132">
        <v>10</v>
      </c>
      <c r="W58" s="133">
        <v>279.7</v>
      </c>
      <c r="X58" s="134">
        <f t="shared" si="14"/>
        <v>2797</v>
      </c>
      <c r="Y58" s="131">
        <f t="shared" si="15"/>
        <v>2797</v>
      </c>
      <c r="Z58" s="131">
        <f t="shared" si="16"/>
        <v>2797</v>
      </c>
      <c r="AA58" s="135" t="s">
        <v>349</v>
      </c>
      <c r="AB58" s="7"/>
      <c r="AC58" s="7"/>
    </row>
    <row r="59" spans="1:29" ht="57" x14ac:dyDescent="0.2">
      <c r="A59" s="39" t="s">
        <v>374</v>
      </c>
      <c r="B59" s="125" t="s">
        <v>170</v>
      </c>
      <c r="C59" s="21" t="s">
        <v>351</v>
      </c>
      <c r="D59" s="127">
        <v>1879685</v>
      </c>
      <c r="E59" s="127" t="s">
        <v>97</v>
      </c>
      <c r="F59" s="125" t="s">
        <v>363</v>
      </c>
      <c r="G59" s="126" t="s">
        <v>138</v>
      </c>
      <c r="H59" s="125" t="s">
        <v>139</v>
      </c>
      <c r="I59" s="125" t="s">
        <v>74</v>
      </c>
      <c r="J59" s="127" t="s">
        <v>73</v>
      </c>
      <c r="K59" s="125" t="s">
        <v>74</v>
      </c>
      <c r="L59" s="128" t="s">
        <v>134</v>
      </c>
      <c r="M59" s="129"/>
      <c r="N59" s="129"/>
      <c r="O59" s="129"/>
      <c r="P59" s="130"/>
      <c r="Q59" s="130">
        <v>0</v>
      </c>
      <c r="R59" s="130">
        <v>0</v>
      </c>
      <c r="S59" s="138">
        <v>0</v>
      </c>
      <c r="T59" s="132">
        <v>0</v>
      </c>
      <c r="U59" s="133">
        <v>0</v>
      </c>
      <c r="V59" s="132">
        <v>7</v>
      </c>
      <c r="W59" s="133">
        <v>279.7</v>
      </c>
      <c r="X59" s="134">
        <f t="shared" si="14"/>
        <v>1957.8999999999999</v>
      </c>
      <c r="Y59" s="131">
        <f t="shared" si="15"/>
        <v>1957.8999999999999</v>
      </c>
      <c r="Z59" s="131">
        <f t="shared" si="16"/>
        <v>1957.8999999999999</v>
      </c>
      <c r="AA59" s="135" t="s">
        <v>349</v>
      </c>
      <c r="AB59" s="7"/>
      <c r="AC59" s="7"/>
    </row>
    <row r="60" spans="1:29" ht="57" x14ac:dyDescent="0.2">
      <c r="A60" s="39" t="s">
        <v>374</v>
      </c>
      <c r="B60" s="125" t="s">
        <v>170</v>
      </c>
      <c r="C60" s="21" t="s">
        <v>352</v>
      </c>
      <c r="D60" s="127">
        <v>1896796</v>
      </c>
      <c r="E60" s="127" t="s">
        <v>97</v>
      </c>
      <c r="F60" s="125" t="s">
        <v>363</v>
      </c>
      <c r="G60" s="126" t="s">
        <v>138</v>
      </c>
      <c r="H60" s="125" t="s">
        <v>139</v>
      </c>
      <c r="I60" s="125" t="s">
        <v>74</v>
      </c>
      <c r="J60" s="127" t="s">
        <v>73</v>
      </c>
      <c r="K60" s="125" t="s">
        <v>74</v>
      </c>
      <c r="L60" s="128" t="s">
        <v>134</v>
      </c>
      <c r="M60" s="129"/>
      <c r="N60" s="129"/>
      <c r="O60" s="129"/>
      <c r="P60" s="130"/>
      <c r="Q60" s="130">
        <v>0</v>
      </c>
      <c r="R60" s="130">
        <v>0</v>
      </c>
      <c r="S60" s="138">
        <v>0</v>
      </c>
      <c r="T60" s="132">
        <v>0</v>
      </c>
      <c r="U60" s="133">
        <v>0</v>
      </c>
      <c r="V60" s="132">
        <v>7</v>
      </c>
      <c r="W60" s="133">
        <v>279.7</v>
      </c>
      <c r="X60" s="134">
        <f t="shared" si="14"/>
        <v>1957.8999999999999</v>
      </c>
      <c r="Y60" s="131">
        <f t="shared" si="15"/>
        <v>1957.8999999999999</v>
      </c>
      <c r="Z60" s="131">
        <f t="shared" si="16"/>
        <v>1957.8999999999999</v>
      </c>
      <c r="AA60" s="135" t="s">
        <v>349</v>
      </c>
      <c r="AB60" s="7"/>
      <c r="AC60" s="7"/>
    </row>
    <row r="61" spans="1:29" ht="57" x14ac:dyDescent="0.2">
      <c r="A61" s="39" t="s">
        <v>374</v>
      </c>
      <c r="B61" s="125" t="s">
        <v>170</v>
      </c>
      <c r="C61" s="21" t="s">
        <v>167</v>
      </c>
      <c r="D61" s="127">
        <v>1582500</v>
      </c>
      <c r="E61" s="127" t="s">
        <v>97</v>
      </c>
      <c r="F61" s="125" t="s">
        <v>363</v>
      </c>
      <c r="G61" s="126" t="s">
        <v>138</v>
      </c>
      <c r="H61" s="125" t="s">
        <v>139</v>
      </c>
      <c r="I61" s="125" t="s">
        <v>74</v>
      </c>
      <c r="J61" s="127" t="s">
        <v>73</v>
      </c>
      <c r="K61" s="125" t="s">
        <v>74</v>
      </c>
      <c r="L61" s="128" t="s">
        <v>134</v>
      </c>
      <c r="M61" s="129"/>
      <c r="N61" s="129"/>
      <c r="O61" s="129"/>
      <c r="P61" s="130"/>
      <c r="Q61" s="130">
        <v>0</v>
      </c>
      <c r="R61" s="130">
        <v>0</v>
      </c>
      <c r="S61" s="138">
        <v>0</v>
      </c>
      <c r="T61" s="132">
        <v>0</v>
      </c>
      <c r="U61" s="133">
        <v>0</v>
      </c>
      <c r="V61" s="132">
        <v>7</v>
      </c>
      <c r="W61" s="133">
        <v>279.7</v>
      </c>
      <c r="X61" s="134">
        <f t="shared" si="14"/>
        <v>1957.8999999999999</v>
      </c>
      <c r="Y61" s="131">
        <f t="shared" si="15"/>
        <v>1957.8999999999999</v>
      </c>
      <c r="Z61" s="131">
        <f t="shared" si="16"/>
        <v>1957.8999999999999</v>
      </c>
      <c r="AA61" s="135" t="s">
        <v>349</v>
      </c>
      <c r="AB61" s="7"/>
      <c r="AC61" s="7"/>
    </row>
    <row r="62" spans="1:29" ht="57" x14ac:dyDescent="0.2">
      <c r="A62" s="39" t="s">
        <v>374</v>
      </c>
      <c r="B62" s="125" t="s">
        <v>170</v>
      </c>
      <c r="C62" s="21" t="s">
        <v>142</v>
      </c>
      <c r="D62" s="127">
        <v>1848968</v>
      </c>
      <c r="E62" s="127" t="s">
        <v>97</v>
      </c>
      <c r="F62" s="125" t="s">
        <v>363</v>
      </c>
      <c r="G62" s="126" t="s">
        <v>138</v>
      </c>
      <c r="H62" s="125" t="s">
        <v>139</v>
      </c>
      <c r="I62" s="125" t="s">
        <v>74</v>
      </c>
      <c r="J62" s="127" t="s">
        <v>73</v>
      </c>
      <c r="K62" s="125" t="s">
        <v>74</v>
      </c>
      <c r="L62" s="128" t="s">
        <v>134</v>
      </c>
      <c r="M62" s="129"/>
      <c r="N62" s="129"/>
      <c r="O62" s="129"/>
      <c r="P62" s="130"/>
      <c r="Q62" s="130">
        <v>0</v>
      </c>
      <c r="R62" s="130">
        <v>0</v>
      </c>
      <c r="S62" s="138">
        <v>0</v>
      </c>
      <c r="T62" s="132">
        <v>0</v>
      </c>
      <c r="U62" s="133">
        <v>0</v>
      </c>
      <c r="V62" s="132">
        <v>7</v>
      </c>
      <c r="W62" s="133">
        <v>279.7</v>
      </c>
      <c r="X62" s="134">
        <f t="shared" si="14"/>
        <v>1957.8999999999999</v>
      </c>
      <c r="Y62" s="131">
        <f t="shared" si="15"/>
        <v>1957.8999999999999</v>
      </c>
      <c r="Z62" s="131">
        <f t="shared" si="16"/>
        <v>1957.8999999999999</v>
      </c>
      <c r="AA62" s="135" t="s">
        <v>349</v>
      </c>
      <c r="AB62" s="7"/>
      <c r="AC62" s="7"/>
    </row>
    <row r="63" spans="1:29" ht="57" x14ac:dyDescent="0.2">
      <c r="A63" s="39" t="s">
        <v>374</v>
      </c>
      <c r="B63" s="125" t="s">
        <v>170</v>
      </c>
      <c r="C63" s="21" t="s">
        <v>135</v>
      </c>
      <c r="D63" s="125" t="s">
        <v>136</v>
      </c>
      <c r="E63" s="125" t="s">
        <v>137</v>
      </c>
      <c r="F63" s="125" t="s">
        <v>363</v>
      </c>
      <c r="G63" s="126" t="s">
        <v>138</v>
      </c>
      <c r="H63" s="125" t="s">
        <v>139</v>
      </c>
      <c r="I63" s="125" t="s">
        <v>74</v>
      </c>
      <c r="J63" s="127" t="s">
        <v>73</v>
      </c>
      <c r="K63" s="125" t="s">
        <v>74</v>
      </c>
      <c r="L63" s="128" t="s">
        <v>140</v>
      </c>
      <c r="M63" s="129"/>
      <c r="N63" s="129"/>
      <c r="O63" s="129"/>
      <c r="P63" s="130"/>
      <c r="Q63" s="130">
        <v>0</v>
      </c>
      <c r="R63" s="130">
        <v>0</v>
      </c>
      <c r="S63" s="139">
        <f t="shared" ref="S63" si="17">Q63+R63</f>
        <v>0</v>
      </c>
      <c r="T63" s="125">
        <v>0</v>
      </c>
      <c r="U63" s="130">
        <v>0</v>
      </c>
      <c r="V63" s="125">
        <v>12</v>
      </c>
      <c r="W63" s="133">
        <v>279.7</v>
      </c>
      <c r="X63" s="134">
        <f t="shared" si="14"/>
        <v>3356.3999999999996</v>
      </c>
      <c r="Y63" s="139">
        <f t="shared" si="15"/>
        <v>3356.3999999999996</v>
      </c>
      <c r="Z63" s="131">
        <f t="shared" si="16"/>
        <v>3356.3999999999996</v>
      </c>
      <c r="AA63" s="140" t="s">
        <v>349</v>
      </c>
      <c r="AB63" s="7"/>
      <c r="AC63" s="7"/>
    </row>
    <row r="64" spans="1:29" ht="57" x14ac:dyDescent="0.2">
      <c r="A64" s="39" t="s">
        <v>374</v>
      </c>
      <c r="B64" s="125" t="s">
        <v>170</v>
      </c>
      <c r="C64" s="21" t="s">
        <v>364</v>
      </c>
      <c r="D64" s="127">
        <v>1710516</v>
      </c>
      <c r="E64" s="127" t="s">
        <v>97</v>
      </c>
      <c r="F64" s="125" t="s">
        <v>363</v>
      </c>
      <c r="G64" s="126" t="s">
        <v>138</v>
      </c>
      <c r="H64" s="127" t="s">
        <v>139</v>
      </c>
      <c r="I64" s="127" t="s">
        <v>74</v>
      </c>
      <c r="J64" s="127" t="s">
        <v>73</v>
      </c>
      <c r="K64" s="127" t="s">
        <v>74</v>
      </c>
      <c r="L64" s="128" t="s">
        <v>134</v>
      </c>
      <c r="M64" s="136"/>
      <c r="N64" s="136"/>
      <c r="O64" s="136"/>
      <c r="P64" s="137"/>
      <c r="Q64" s="137">
        <v>0</v>
      </c>
      <c r="R64" s="137">
        <v>0</v>
      </c>
      <c r="S64" s="138">
        <v>0</v>
      </c>
      <c r="T64" s="132">
        <v>0</v>
      </c>
      <c r="U64" s="133">
        <v>0</v>
      </c>
      <c r="V64" s="132">
        <v>7</v>
      </c>
      <c r="W64" s="133">
        <v>279.7</v>
      </c>
      <c r="X64" s="134">
        <f t="shared" si="14"/>
        <v>1957.8999999999999</v>
      </c>
      <c r="Y64" s="131">
        <f t="shared" si="15"/>
        <v>1957.8999999999999</v>
      </c>
      <c r="Z64" s="131">
        <f t="shared" si="16"/>
        <v>1957.8999999999999</v>
      </c>
      <c r="AA64" s="135" t="s">
        <v>349</v>
      </c>
      <c r="AB64" s="7"/>
      <c r="AC64" s="7"/>
    </row>
    <row r="65" spans="1:29" ht="57" x14ac:dyDescent="0.2">
      <c r="A65" s="39" t="s">
        <v>374</v>
      </c>
      <c r="B65" s="125" t="s">
        <v>170</v>
      </c>
      <c r="C65" s="21" t="s">
        <v>150</v>
      </c>
      <c r="D65" s="127">
        <v>1878760</v>
      </c>
      <c r="E65" s="127" t="s">
        <v>97</v>
      </c>
      <c r="F65" s="125" t="s">
        <v>363</v>
      </c>
      <c r="G65" s="126" t="s">
        <v>138</v>
      </c>
      <c r="H65" s="127" t="s">
        <v>139</v>
      </c>
      <c r="I65" s="127" t="s">
        <v>74</v>
      </c>
      <c r="J65" s="127" t="s">
        <v>73</v>
      </c>
      <c r="K65" s="127" t="s">
        <v>74</v>
      </c>
      <c r="L65" s="141" t="s">
        <v>77</v>
      </c>
      <c r="M65" s="136"/>
      <c r="N65" s="136"/>
      <c r="O65" s="136"/>
      <c r="P65" s="137"/>
      <c r="Q65" s="137">
        <v>0</v>
      </c>
      <c r="R65" s="137">
        <v>0</v>
      </c>
      <c r="S65" s="138">
        <v>0</v>
      </c>
      <c r="T65" s="125">
        <v>0</v>
      </c>
      <c r="U65" s="133">
        <v>0</v>
      </c>
      <c r="V65" s="132">
        <v>10</v>
      </c>
      <c r="W65" s="133">
        <v>279.7</v>
      </c>
      <c r="X65" s="134">
        <f t="shared" si="14"/>
        <v>2797</v>
      </c>
      <c r="Y65" s="131">
        <f t="shared" si="15"/>
        <v>2797</v>
      </c>
      <c r="Z65" s="131">
        <f t="shared" si="16"/>
        <v>2797</v>
      </c>
      <c r="AA65" s="135" t="s">
        <v>349</v>
      </c>
      <c r="AB65" s="7"/>
      <c r="AC65" s="7"/>
    </row>
    <row r="66" spans="1:29" ht="57" x14ac:dyDescent="0.2">
      <c r="A66" s="54" t="s">
        <v>75</v>
      </c>
      <c r="B66" s="125" t="s">
        <v>170</v>
      </c>
      <c r="C66" s="21" t="s">
        <v>151</v>
      </c>
      <c r="D66" s="127">
        <v>3400794</v>
      </c>
      <c r="E66" s="127" t="s">
        <v>97</v>
      </c>
      <c r="F66" s="125" t="s">
        <v>363</v>
      </c>
      <c r="G66" s="126" t="s">
        <v>138</v>
      </c>
      <c r="H66" s="127" t="s">
        <v>139</v>
      </c>
      <c r="I66" s="127" t="s">
        <v>74</v>
      </c>
      <c r="J66" s="127" t="s">
        <v>73</v>
      </c>
      <c r="K66" s="127" t="s">
        <v>74</v>
      </c>
      <c r="L66" s="141" t="s">
        <v>77</v>
      </c>
      <c r="M66" s="136"/>
      <c r="N66" s="136"/>
      <c r="O66" s="136"/>
      <c r="P66" s="137"/>
      <c r="Q66" s="137">
        <v>0</v>
      </c>
      <c r="R66" s="137">
        <v>0</v>
      </c>
      <c r="S66" s="138">
        <v>0</v>
      </c>
      <c r="T66" s="125">
        <v>0</v>
      </c>
      <c r="U66" s="133">
        <v>0</v>
      </c>
      <c r="V66" s="132">
        <v>11</v>
      </c>
      <c r="W66" s="133">
        <v>279.7</v>
      </c>
      <c r="X66" s="134">
        <f t="shared" si="14"/>
        <v>3076.7</v>
      </c>
      <c r="Y66" s="131">
        <f t="shared" si="15"/>
        <v>3076.7</v>
      </c>
      <c r="Z66" s="131">
        <f t="shared" si="16"/>
        <v>3076.7</v>
      </c>
      <c r="AA66" s="135" t="s">
        <v>349</v>
      </c>
      <c r="AB66" s="7"/>
      <c r="AC66" s="7"/>
    </row>
    <row r="67" spans="1:29" ht="57" x14ac:dyDescent="0.2">
      <c r="A67" s="54" t="s">
        <v>75</v>
      </c>
      <c r="B67" s="125" t="s">
        <v>170</v>
      </c>
      <c r="C67" s="21" t="s">
        <v>152</v>
      </c>
      <c r="D67" s="127">
        <v>1370588</v>
      </c>
      <c r="E67" s="127" t="s">
        <v>97</v>
      </c>
      <c r="F67" s="125" t="s">
        <v>363</v>
      </c>
      <c r="G67" s="126" t="s">
        <v>138</v>
      </c>
      <c r="H67" s="127" t="s">
        <v>139</v>
      </c>
      <c r="I67" s="127" t="s">
        <v>74</v>
      </c>
      <c r="J67" s="127" t="s">
        <v>73</v>
      </c>
      <c r="K67" s="127" t="s">
        <v>74</v>
      </c>
      <c r="L67" s="141" t="s">
        <v>77</v>
      </c>
      <c r="M67" s="136"/>
      <c r="N67" s="136"/>
      <c r="O67" s="136"/>
      <c r="P67" s="137"/>
      <c r="Q67" s="137">
        <v>0</v>
      </c>
      <c r="R67" s="137">
        <v>0</v>
      </c>
      <c r="S67" s="138">
        <v>0</v>
      </c>
      <c r="T67" s="132">
        <v>0</v>
      </c>
      <c r="U67" s="133">
        <v>0</v>
      </c>
      <c r="V67" s="132">
        <v>7</v>
      </c>
      <c r="W67" s="133">
        <v>279.7</v>
      </c>
      <c r="X67" s="134">
        <f t="shared" si="14"/>
        <v>1957.8999999999999</v>
      </c>
      <c r="Y67" s="131">
        <f t="shared" si="15"/>
        <v>1957.8999999999999</v>
      </c>
      <c r="Z67" s="131">
        <f t="shared" si="16"/>
        <v>1957.8999999999999</v>
      </c>
      <c r="AA67" s="135" t="s">
        <v>349</v>
      </c>
      <c r="AB67" s="7"/>
      <c r="AC67" s="7"/>
    </row>
    <row r="68" spans="1:29" ht="57" x14ac:dyDescent="0.2">
      <c r="A68" s="54" t="s">
        <v>75</v>
      </c>
      <c r="B68" s="125" t="s">
        <v>170</v>
      </c>
      <c r="C68" s="21" t="s">
        <v>156</v>
      </c>
      <c r="D68" s="125">
        <v>1867024</v>
      </c>
      <c r="E68" s="125" t="s">
        <v>97</v>
      </c>
      <c r="F68" s="125" t="s">
        <v>363</v>
      </c>
      <c r="G68" s="126" t="s">
        <v>138</v>
      </c>
      <c r="H68" s="125" t="s">
        <v>139</v>
      </c>
      <c r="I68" s="125" t="s">
        <v>74</v>
      </c>
      <c r="J68" s="127" t="s">
        <v>73</v>
      </c>
      <c r="K68" s="125" t="s">
        <v>74</v>
      </c>
      <c r="L68" s="141" t="s">
        <v>77</v>
      </c>
      <c r="M68" s="129"/>
      <c r="N68" s="129"/>
      <c r="O68" s="129"/>
      <c r="P68" s="130"/>
      <c r="Q68" s="130">
        <v>0</v>
      </c>
      <c r="R68" s="130">
        <v>0</v>
      </c>
      <c r="S68" s="138">
        <v>0</v>
      </c>
      <c r="T68" s="132">
        <v>0</v>
      </c>
      <c r="U68" s="133">
        <v>0</v>
      </c>
      <c r="V68" s="132">
        <v>11</v>
      </c>
      <c r="W68" s="133">
        <v>279.7</v>
      </c>
      <c r="X68" s="134">
        <f t="shared" si="14"/>
        <v>3076.7</v>
      </c>
      <c r="Y68" s="131">
        <f t="shared" si="15"/>
        <v>3076.7</v>
      </c>
      <c r="Z68" s="131">
        <f t="shared" si="16"/>
        <v>3076.7</v>
      </c>
      <c r="AA68" s="135" t="s">
        <v>349</v>
      </c>
      <c r="AB68" s="7"/>
      <c r="AC68" s="7"/>
    </row>
    <row r="69" spans="1:29" ht="57" x14ac:dyDescent="0.2">
      <c r="A69" s="54" t="s">
        <v>75</v>
      </c>
      <c r="B69" s="125" t="s">
        <v>170</v>
      </c>
      <c r="C69" s="21" t="s">
        <v>159</v>
      </c>
      <c r="D69" s="125">
        <v>1711024</v>
      </c>
      <c r="E69" s="125" t="s">
        <v>97</v>
      </c>
      <c r="F69" s="125" t="s">
        <v>363</v>
      </c>
      <c r="G69" s="126" t="s">
        <v>138</v>
      </c>
      <c r="H69" s="125" t="s">
        <v>139</v>
      </c>
      <c r="I69" s="125" t="s">
        <v>74</v>
      </c>
      <c r="J69" s="127" t="s">
        <v>73</v>
      </c>
      <c r="K69" s="125" t="s">
        <v>74</v>
      </c>
      <c r="L69" s="141" t="s">
        <v>77</v>
      </c>
      <c r="M69" s="129"/>
      <c r="N69" s="129"/>
      <c r="O69" s="129"/>
      <c r="P69" s="130"/>
      <c r="Q69" s="130">
        <v>0</v>
      </c>
      <c r="R69" s="130">
        <v>0</v>
      </c>
      <c r="S69" s="138">
        <v>0</v>
      </c>
      <c r="T69" s="132">
        <v>0</v>
      </c>
      <c r="U69" s="133">
        <v>0</v>
      </c>
      <c r="V69" s="132">
        <v>5</v>
      </c>
      <c r="W69" s="133">
        <v>279.7</v>
      </c>
      <c r="X69" s="134">
        <f t="shared" si="14"/>
        <v>1398.5</v>
      </c>
      <c r="Y69" s="131">
        <f t="shared" si="15"/>
        <v>1398.5</v>
      </c>
      <c r="Z69" s="131">
        <f t="shared" si="16"/>
        <v>1398.5</v>
      </c>
      <c r="AA69" s="135" t="s">
        <v>349</v>
      </c>
      <c r="AB69" s="7"/>
      <c r="AC69" s="7"/>
    </row>
    <row r="70" spans="1:29" ht="57" x14ac:dyDescent="0.2">
      <c r="A70" s="54" t="s">
        <v>75</v>
      </c>
      <c r="B70" s="125" t="s">
        <v>170</v>
      </c>
      <c r="C70" s="21" t="s">
        <v>155</v>
      </c>
      <c r="D70" s="125">
        <v>1877321</v>
      </c>
      <c r="E70" s="125" t="s">
        <v>97</v>
      </c>
      <c r="F70" s="125" t="s">
        <v>363</v>
      </c>
      <c r="G70" s="126" t="s">
        <v>138</v>
      </c>
      <c r="H70" s="125" t="s">
        <v>139</v>
      </c>
      <c r="I70" s="125" t="s">
        <v>74</v>
      </c>
      <c r="J70" s="127" t="s">
        <v>73</v>
      </c>
      <c r="K70" s="125" t="s">
        <v>74</v>
      </c>
      <c r="L70" s="141" t="s">
        <v>77</v>
      </c>
      <c r="M70" s="129"/>
      <c r="N70" s="129"/>
      <c r="O70" s="129"/>
      <c r="P70" s="130"/>
      <c r="Q70" s="130">
        <v>0</v>
      </c>
      <c r="R70" s="130">
        <v>0</v>
      </c>
      <c r="S70" s="131">
        <v>0</v>
      </c>
      <c r="T70" s="132">
        <v>0</v>
      </c>
      <c r="U70" s="133">
        <v>0</v>
      </c>
      <c r="V70" s="132">
        <v>7</v>
      </c>
      <c r="W70" s="133">
        <v>279.7</v>
      </c>
      <c r="X70" s="134">
        <f t="shared" si="14"/>
        <v>1957.8999999999999</v>
      </c>
      <c r="Y70" s="131">
        <f t="shared" si="15"/>
        <v>1957.8999999999999</v>
      </c>
      <c r="Z70" s="131">
        <f t="shared" si="16"/>
        <v>1957.8999999999999</v>
      </c>
      <c r="AA70" s="135" t="s">
        <v>349</v>
      </c>
      <c r="AB70" s="7"/>
      <c r="AC70" s="7"/>
    </row>
    <row r="71" spans="1:29" ht="57" x14ac:dyDescent="0.2">
      <c r="A71" s="54" t="s">
        <v>75</v>
      </c>
      <c r="B71" s="125" t="s">
        <v>170</v>
      </c>
      <c r="C71" s="21" t="s">
        <v>154</v>
      </c>
      <c r="D71" s="125">
        <v>1876937</v>
      </c>
      <c r="E71" s="125" t="s">
        <v>97</v>
      </c>
      <c r="F71" s="125" t="s">
        <v>363</v>
      </c>
      <c r="G71" s="126" t="s">
        <v>138</v>
      </c>
      <c r="H71" s="125" t="s">
        <v>139</v>
      </c>
      <c r="I71" s="125" t="s">
        <v>74</v>
      </c>
      <c r="J71" s="127" t="s">
        <v>73</v>
      </c>
      <c r="K71" s="125" t="s">
        <v>74</v>
      </c>
      <c r="L71" s="141" t="s">
        <v>77</v>
      </c>
      <c r="M71" s="129"/>
      <c r="N71" s="129"/>
      <c r="O71" s="129"/>
      <c r="P71" s="130"/>
      <c r="Q71" s="130">
        <v>0</v>
      </c>
      <c r="R71" s="130">
        <v>0</v>
      </c>
      <c r="S71" s="131">
        <v>0</v>
      </c>
      <c r="T71" s="132">
        <v>0</v>
      </c>
      <c r="U71" s="133">
        <v>0</v>
      </c>
      <c r="V71" s="132">
        <v>7</v>
      </c>
      <c r="W71" s="133">
        <v>279.7</v>
      </c>
      <c r="X71" s="134">
        <f t="shared" si="14"/>
        <v>1957.8999999999999</v>
      </c>
      <c r="Y71" s="131">
        <f t="shared" si="15"/>
        <v>1957.8999999999999</v>
      </c>
      <c r="Z71" s="131">
        <f t="shared" si="16"/>
        <v>1957.8999999999999</v>
      </c>
      <c r="AA71" s="135" t="s">
        <v>349</v>
      </c>
      <c r="AB71" s="7"/>
      <c r="AC71" s="7"/>
    </row>
    <row r="72" spans="1:29" ht="57" x14ac:dyDescent="0.2">
      <c r="A72" s="54" t="s">
        <v>75</v>
      </c>
      <c r="B72" s="125" t="s">
        <v>170</v>
      </c>
      <c r="C72" s="21" t="s">
        <v>354</v>
      </c>
      <c r="D72" s="125">
        <v>1780450</v>
      </c>
      <c r="E72" s="125" t="s">
        <v>97</v>
      </c>
      <c r="F72" s="125" t="s">
        <v>363</v>
      </c>
      <c r="G72" s="126" t="s">
        <v>138</v>
      </c>
      <c r="H72" s="125" t="s">
        <v>139</v>
      </c>
      <c r="I72" s="125" t="s">
        <v>74</v>
      </c>
      <c r="J72" s="127" t="s">
        <v>73</v>
      </c>
      <c r="K72" s="125" t="s">
        <v>74</v>
      </c>
      <c r="L72" s="141" t="s">
        <v>77</v>
      </c>
      <c r="M72" s="129"/>
      <c r="N72" s="129"/>
      <c r="O72" s="129"/>
      <c r="P72" s="130"/>
      <c r="Q72" s="130">
        <v>0</v>
      </c>
      <c r="R72" s="130">
        <v>0</v>
      </c>
      <c r="S72" s="138">
        <v>0</v>
      </c>
      <c r="T72" s="132">
        <v>0</v>
      </c>
      <c r="U72" s="133">
        <v>0</v>
      </c>
      <c r="V72" s="132">
        <v>7</v>
      </c>
      <c r="W72" s="133">
        <v>279.7</v>
      </c>
      <c r="X72" s="134">
        <f t="shared" si="14"/>
        <v>1957.8999999999999</v>
      </c>
      <c r="Y72" s="131">
        <f t="shared" si="15"/>
        <v>1957.8999999999999</v>
      </c>
      <c r="Z72" s="131">
        <f t="shared" si="16"/>
        <v>1957.8999999999999</v>
      </c>
      <c r="AA72" s="135" t="s">
        <v>349</v>
      </c>
      <c r="AB72" s="7"/>
      <c r="AC72" s="7"/>
    </row>
    <row r="73" spans="1:29" ht="57" x14ac:dyDescent="0.2">
      <c r="A73" s="54" t="s">
        <v>75</v>
      </c>
      <c r="B73" s="125" t="s">
        <v>170</v>
      </c>
      <c r="C73" s="21" t="s">
        <v>157</v>
      </c>
      <c r="D73" s="125">
        <v>187801</v>
      </c>
      <c r="E73" s="125" t="s">
        <v>97</v>
      </c>
      <c r="F73" s="125" t="s">
        <v>363</v>
      </c>
      <c r="G73" s="126" t="s">
        <v>138</v>
      </c>
      <c r="H73" s="125" t="s">
        <v>139</v>
      </c>
      <c r="I73" s="125" t="s">
        <v>74</v>
      </c>
      <c r="J73" s="127" t="s">
        <v>73</v>
      </c>
      <c r="K73" s="125" t="s">
        <v>74</v>
      </c>
      <c r="L73" s="141" t="s">
        <v>77</v>
      </c>
      <c r="M73" s="129"/>
      <c r="N73" s="129"/>
      <c r="O73" s="129"/>
      <c r="P73" s="130"/>
      <c r="Q73" s="130">
        <v>0</v>
      </c>
      <c r="R73" s="130">
        <v>0</v>
      </c>
      <c r="S73" s="138">
        <v>0</v>
      </c>
      <c r="T73" s="132">
        <v>0</v>
      </c>
      <c r="U73" s="133">
        <v>0</v>
      </c>
      <c r="V73" s="132">
        <v>7</v>
      </c>
      <c r="W73" s="133">
        <v>279.7</v>
      </c>
      <c r="X73" s="134">
        <f t="shared" si="14"/>
        <v>1957.8999999999999</v>
      </c>
      <c r="Y73" s="131">
        <f t="shared" si="15"/>
        <v>1957.8999999999999</v>
      </c>
      <c r="Z73" s="131">
        <f t="shared" si="16"/>
        <v>1957.8999999999999</v>
      </c>
      <c r="AA73" s="135" t="s">
        <v>349</v>
      </c>
      <c r="AB73" s="7"/>
      <c r="AC73" s="7"/>
    </row>
    <row r="74" spans="1:29" ht="57" x14ac:dyDescent="0.2">
      <c r="A74" s="54" t="s">
        <v>75</v>
      </c>
      <c r="B74" s="125" t="s">
        <v>170</v>
      </c>
      <c r="C74" s="21" t="s">
        <v>173</v>
      </c>
      <c r="D74" s="125">
        <v>1780395</v>
      </c>
      <c r="E74" s="125" t="s">
        <v>97</v>
      </c>
      <c r="F74" s="125" t="s">
        <v>363</v>
      </c>
      <c r="G74" s="126" t="s">
        <v>138</v>
      </c>
      <c r="H74" s="125" t="s">
        <v>139</v>
      </c>
      <c r="I74" s="125" t="s">
        <v>74</v>
      </c>
      <c r="J74" s="127" t="s">
        <v>73</v>
      </c>
      <c r="K74" s="125" t="s">
        <v>74</v>
      </c>
      <c r="L74" s="141" t="s">
        <v>77</v>
      </c>
      <c r="M74" s="129"/>
      <c r="N74" s="129"/>
      <c r="O74" s="129"/>
      <c r="P74" s="130"/>
      <c r="Q74" s="130">
        <v>0</v>
      </c>
      <c r="R74" s="130">
        <v>0</v>
      </c>
      <c r="S74" s="138">
        <v>0</v>
      </c>
      <c r="T74" s="132">
        <v>0</v>
      </c>
      <c r="U74" s="133">
        <v>0</v>
      </c>
      <c r="V74" s="132">
        <v>7</v>
      </c>
      <c r="W74" s="133">
        <v>279.7</v>
      </c>
      <c r="X74" s="134">
        <f t="shared" si="14"/>
        <v>1957.8999999999999</v>
      </c>
      <c r="Y74" s="131">
        <f t="shared" si="15"/>
        <v>1957.8999999999999</v>
      </c>
      <c r="Z74" s="131">
        <f t="shared" si="16"/>
        <v>1957.8999999999999</v>
      </c>
      <c r="AA74" s="135" t="s">
        <v>349</v>
      </c>
      <c r="AB74" s="7"/>
      <c r="AC74" s="7"/>
    </row>
    <row r="75" spans="1:29" ht="57" x14ac:dyDescent="0.2">
      <c r="A75" s="54" t="s">
        <v>75</v>
      </c>
      <c r="B75" s="125" t="s">
        <v>170</v>
      </c>
      <c r="C75" s="21" t="s">
        <v>158</v>
      </c>
      <c r="D75" s="125">
        <v>1110659</v>
      </c>
      <c r="E75" s="125" t="s">
        <v>97</v>
      </c>
      <c r="F75" s="125" t="s">
        <v>363</v>
      </c>
      <c r="G75" s="126" t="s">
        <v>138</v>
      </c>
      <c r="H75" s="125" t="s">
        <v>139</v>
      </c>
      <c r="I75" s="125" t="s">
        <v>74</v>
      </c>
      <c r="J75" s="127" t="s">
        <v>73</v>
      </c>
      <c r="K75" s="125" t="s">
        <v>74</v>
      </c>
      <c r="L75" s="141" t="s">
        <v>77</v>
      </c>
      <c r="M75" s="129"/>
      <c r="N75" s="129"/>
      <c r="O75" s="129"/>
      <c r="P75" s="130"/>
      <c r="Q75" s="130">
        <v>0</v>
      </c>
      <c r="R75" s="130">
        <v>0</v>
      </c>
      <c r="S75" s="138">
        <v>0</v>
      </c>
      <c r="T75" s="132">
        <v>0</v>
      </c>
      <c r="U75" s="133">
        <v>0</v>
      </c>
      <c r="V75" s="132">
        <v>7</v>
      </c>
      <c r="W75" s="133">
        <v>279.7</v>
      </c>
      <c r="X75" s="134">
        <f t="shared" si="14"/>
        <v>1957.8999999999999</v>
      </c>
      <c r="Y75" s="131">
        <f t="shared" si="15"/>
        <v>1957.8999999999999</v>
      </c>
      <c r="Z75" s="131">
        <f t="shared" si="16"/>
        <v>1957.8999999999999</v>
      </c>
      <c r="AA75" s="135" t="s">
        <v>349</v>
      </c>
      <c r="AB75" s="7"/>
      <c r="AC75" s="7"/>
    </row>
    <row r="76" spans="1:29" ht="57" x14ac:dyDescent="0.2">
      <c r="A76" s="54" t="s">
        <v>75</v>
      </c>
      <c r="B76" s="125" t="s">
        <v>170</v>
      </c>
      <c r="C76" s="21" t="s">
        <v>365</v>
      </c>
      <c r="D76" s="125">
        <v>1866532</v>
      </c>
      <c r="E76" s="125" t="s">
        <v>97</v>
      </c>
      <c r="F76" s="125" t="s">
        <v>363</v>
      </c>
      <c r="G76" s="126" t="s">
        <v>138</v>
      </c>
      <c r="H76" s="125" t="s">
        <v>139</v>
      </c>
      <c r="I76" s="125" t="s">
        <v>74</v>
      </c>
      <c r="J76" s="127" t="s">
        <v>73</v>
      </c>
      <c r="K76" s="125" t="s">
        <v>74</v>
      </c>
      <c r="L76" s="141" t="s">
        <v>77</v>
      </c>
      <c r="M76" s="129"/>
      <c r="N76" s="129"/>
      <c r="O76" s="129"/>
      <c r="P76" s="130"/>
      <c r="Q76" s="130">
        <v>0</v>
      </c>
      <c r="R76" s="130">
        <v>0</v>
      </c>
      <c r="S76" s="131">
        <v>0</v>
      </c>
      <c r="T76" s="132">
        <v>0</v>
      </c>
      <c r="U76" s="133">
        <v>0</v>
      </c>
      <c r="V76" s="132">
        <v>7</v>
      </c>
      <c r="W76" s="133">
        <v>279.7</v>
      </c>
      <c r="X76" s="134">
        <f t="shared" si="14"/>
        <v>1957.8999999999999</v>
      </c>
      <c r="Y76" s="131">
        <f t="shared" si="15"/>
        <v>1957.8999999999999</v>
      </c>
      <c r="Z76" s="131">
        <f t="shared" si="16"/>
        <v>1957.8999999999999</v>
      </c>
      <c r="AA76" s="135" t="s">
        <v>349</v>
      </c>
      <c r="AB76" s="7"/>
      <c r="AC76" s="7"/>
    </row>
    <row r="77" spans="1:29" ht="57" x14ac:dyDescent="0.2">
      <c r="A77" s="54" t="s">
        <v>75</v>
      </c>
      <c r="B77" s="125" t="s">
        <v>170</v>
      </c>
      <c r="C77" s="147" t="s">
        <v>160</v>
      </c>
      <c r="D77" s="142">
        <v>1877305</v>
      </c>
      <c r="E77" s="143" t="s">
        <v>97</v>
      </c>
      <c r="F77" s="125" t="s">
        <v>363</v>
      </c>
      <c r="G77" s="126" t="s">
        <v>138</v>
      </c>
      <c r="H77" s="125" t="s">
        <v>139</v>
      </c>
      <c r="I77" s="125" t="s">
        <v>74</v>
      </c>
      <c r="J77" s="127" t="s">
        <v>73</v>
      </c>
      <c r="K77" s="125" t="s">
        <v>74</v>
      </c>
      <c r="L77" s="141" t="s">
        <v>77</v>
      </c>
      <c r="M77" s="144"/>
      <c r="N77" s="144"/>
      <c r="O77" s="144"/>
      <c r="P77" s="144"/>
      <c r="Q77" s="130">
        <v>0</v>
      </c>
      <c r="R77" s="130">
        <v>0</v>
      </c>
      <c r="S77" s="131">
        <v>0</v>
      </c>
      <c r="T77" s="132">
        <v>0</v>
      </c>
      <c r="U77" s="133">
        <v>0</v>
      </c>
      <c r="V77" s="145">
        <v>7</v>
      </c>
      <c r="W77" s="133">
        <v>279.7</v>
      </c>
      <c r="X77" s="134">
        <f t="shared" si="14"/>
        <v>1957.8999999999999</v>
      </c>
      <c r="Y77" s="131">
        <f t="shared" si="15"/>
        <v>1957.8999999999999</v>
      </c>
      <c r="Z77" s="131">
        <f t="shared" si="16"/>
        <v>1957.8999999999999</v>
      </c>
      <c r="AA77" s="135" t="s">
        <v>349</v>
      </c>
      <c r="AB77" s="7"/>
      <c r="AC77" s="7"/>
    </row>
    <row r="78" spans="1:29" ht="57" x14ac:dyDescent="0.2">
      <c r="A78" s="54" t="s">
        <v>75</v>
      </c>
      <c r="B78" s="125" t="s">
        <v>170</v>
      </c>
      <c r="C78" s="21" t="s">
        <v>161</v>
      </c>
      <c r="D78" s="125">
        <v>1878530</v>
      </c>
      <c r="E78" s="125" t="s">
        <v>137</v>
      </c>
      <c r="F78" s="125" t="s">
        <v>363</v>
      </c>
      <c r="G78" s="126" t="s">
        <v>138</v>
      </c>
      <c r="H78" s="125" t="s">
        <v>139</v>
      </c>
      <c r="I78" s="125" t="s">
        <v>74</v>
      </c>
      <c r="J78" s="127" t="s">
        <v>73</v>
      </c>
      <c r="K78" s="125" t="s">
        <v>74</v>
      </c>
      <c r="L78" s="128" t="s">
        <v>162</v>
      </c>
      <c r="M78" s="129"/>
      <c r="N78" s="129"/>
      <c r="O78" s="129"/>
      <c r="P78" s="130"/>
      <c r="Q78" s="130">
        <v>0</v>
      </c>
      <c r="R78" s="130">
        <v>0</v>
      </c>
      <c r="S78" s="139">
        <f t="shared" ref="S78:S79" si="18">Q78+R78</f>
        <v>0</v>
      </c>
      <c r="T78" s="125">
        <v>0</v>
      </c>
      <c r="U78" s="130">
        <v>0</v>
      </c>
      <c r="V78" s="125">
        <v>12</v>
      </c>
      <c r="W78" s="133">
        <v>279.7</v>
      </c>
      <c r="X78" s="134">
        <f t="shared" si="14"/>
        <v>3356.3999999999996</v>
      </c>
      <c r="Y78" s="139">
        <f t="shared" si="15"/>
        <v>3356.3999999999996</v>
      </c>
      <c r="Z78" s="131">
        <f t="shared" si="16"/>
        <v>3356.3999999999996</v>
      </c>
      <c r="AA78" s="140" t="s">
        <v>349</v>
      </c>
      <c r="AB78" s="7"/>
      <c r="AC78" s="7"/>
    </row>
    <row r="79" spans="1:29" ht="57" x14ac:dyDescent="0.2">
      <c r="A79" s="54" t="s">
        <v>75</v>
      </c>
      <c r="B79" s="125" t="s">
        <v>170</v>
      </c>
      <c r="C79" s="21" t="s">
        <v>163</v>
      </c>
      <c r="D79" s="125">
        <v>1877399</v>
      </c>
      <c r="E79" s="125" t="s">
        <v>97</v>
      </c>
      <c r="F79" s="125" t="s">
        <v>363</v>
      </c>
      <c r="G79" s="126" t="s">
        <v>138</v>
      </c>
      <c r="H79" s="125" t="s">
        <v>139</v>
      </c>
      <c r="I79" s="125" t="s">
        <v>74</v>
      </c>
      <c r="J79" s="127" t="s">
        <v>73</v>
      </c>
      <c r="K79" s="125" t="s">
        <v>74</v>
      </c>
      <c r="L79" s="128" t="s">
        <v>162</v>
      </c>
      <c r="M79" s="129"/>
      <c r="N79" s="129"/>
      <c r="O79" s="129"/>
      <c r="P79" s="130"/>
      <c r="Q79" s="130">
        <v>0</v>
      </c>
      <c r="R79" s="130">
        <v>0</v>
      </c>
      <c r="S79" s="139">
        <f t="shared" si="18"/>
        <v>0</v>
      </c>
      <c r="T79" s="125">
        <v>0</v>
      </c>
      <c r="U79" s="130">
        <v>0</v>
      </c>
      <c r="V79" s="125">
        <v>12</v>
      </c>
      <c r="W79" s="133">
        <v>279.7</v>
      </c>
      <c r="X79" s="134">
        <f t="shared" si="14"/>
        <v>3356.3999999999996</v>
      </c>
      <c r="Y79" s="139">
        <f t="shared" si="15"/>
        <v>3356.3999999999996</v>
      </c>
      <c r="Z79" s="131">
        <f t="shared" si="16"/>
        <v>3356.3999999999996</v>
      </c>
      <c r="AA79" s="140" t="s">
        <v>349</v>
      </c>
      <c r="AB79" s="7"/>
      <c r="AC79" s="7"/>
    </row>
    <row r="80" spans="1:29" ht="57" x14ac:dyDescent="0.2">
      <c r="A80" s="54" t="s">
        <v>75</v>
      </c>
      <c r="B80" s="125" t="s">
        <v>170</v>
      </c>
      <c r="C80" s="21" t="s">
        <v>165</v>
      </c>
      <c r="D80" s="125">
        <v>1877577</v>
      </c>
      <c r="E80" s="125" t="s">
        <v>97</v>
      </c>
      <c r="F80" s="125" t="s">
        <v>363</v>
      </c>
      <c r="G80" s="126" t="s">
        <v>138</v>
      </c>
      <c r="H80" s="125" t="s">
        <v>139</v>
      </c>
      <c r="I80" s="125" t="s">
        <v>74</v>
      </c>
      <c r="J80" s="127" t="s">
        <v>73</v>
      </c>
      <c r="K80" s="125" t="s">
        <v>74</v>
      </c>
      <c r="L80" s="128" t="s">
        <v>162</v>
      </c>
      <c r="M80" s="129"/>
      <c r="N80" s="129"/>
      <c r="O80" s="129"/>
      <c r="P80" s="130"/>
      <c r="Q80" s="130">
        <v>0</v>
      </c>
      <c r="R80" s="130">
        <v>0</v>
      </c>
      <c r="S80" s="138">
        <v>0</v>
      </c>
      <c r="T80" s="132">
        <v>0</v>
      </c>
      <c r="U80" s="133">
        <v>0</v>
      </c>
      <c r="V80" s="132">
        <v>5</v>
      </c>
      <c r="W80" s="133">
        <v>279.7</v>
      </c>
      <c r="X80" s="134">
        <f t="shared" si="14"/>
        <v>1398.5</v>
      </c>
      <c r="Y80" s="131">
        <f t="shared" si="15"/>
        <v>1398.5</v>
      </c>
      <c r="Z80" s="131">
        <f t="shared" si="16"/>
        <v>1398.5</v>
      </c>
      <c r="AA80" s="135" t="s">
        <v>349</v>
      </c>
      <c r="AB80" s="7"/>
      <c r="AC80" s="7"/>
    </row>
    <row r="81" spans="1:29" ht="57" x14ac:dyDescent="0.2">
      <c r="A81" s="54" t="s">
        <v>75</v>
      </c>
      <c r="B81" s="125" t="s">
        <v>170</v>
      </c>
      <c r="C81" s="21" t="s">
        <v>172</v>
      </c>
      <c r="D81" s="125">
        <v>1591282</v>
      </c>
      <c r="E81" s="125" t="s">
        <v>97</v>
      </c>
      <c r="F81" s="125" t="s">
        <v>363</v>
      </c>
      <c r="G81" s="126" t="s">
        <v>138</v>
      </c>
      <c r="H81" s="125" t="s">
        <v>139</v>
      </c>
      <c r="I81" s="125" t="s">
        <v>74</v>
      </c>
      <c r="J81" s="127" t="s">
        <v>73</v>
      </c>
      <c r="K81" s="125" t="s">
        <v>74</v>
      </c>
      <c r="L81" s="128" t="s">
        <v>162</v>
      </c>
      <c r="M81" s="129"/>
      <c r="N81" s="129"/>
      <c r="O81" s="129"/>
      <c r="P81" s="130"/>
      <c r="Q81" s="130">
        <v>0</v>
      </c>
      <c r="R81" s="130">
        <v>0</v>
      </c>
      <c r="S81" s="138">
        <v>0</v>
      </c>
      <c r="T81" s="125">
        <v>0</v>
      </c>
      <c r="U81" s="130">
        <v>0</v>
      </c>
      <c r="V81" s="125">
        <v>7</v>
      </c>
      <c r="W81" s="133">
        <v>279.7</v>
      </c>
      <c r="X81" s="134">
        <f t="shared" si="14"/>
        <v>1957.8999999999999</v>
      </c>
      <c r="Y81" s="139">
        <f t="shared" si="15"/>
        <v>1957.8999999999999</v>
      </c>
      <c r="Z81" s="131">
        <f t="shared" si="16"/>
        <v>1957.8999999999999</v>
      </c>
      <c r="AA81" s="140" t="s">
        <v>349</v>
      </c>
      <c r="AB81" s="7"/>
      <c r="AC81" s="7"/>
    </row>
    <row r="82" spans="1:29" ht="57" x14ac:dyDescent="0.2">
      <c r="A82" s="54" t="s">
        <v>75</v>
      </c>
      <c r="B82" s="125" t="s">
        <v>170</v>
      </c>
      <c r="C82" s="21" t="s">
        <v>164</v>
      </c>
      <c r="D82" s="125">
        <v>1802399</v>
      </c>
      <c r="E82" s="125" t="s">
        <v>97</v>
      </c>
      <c r="F82" s="125" t="s">
        <v>363</v>
      </c>
      <c r="G82" s="126" t="s">
        <v>138</v>
      </c>
      <c r="H82" s="125" t="s">
        <v>139</v>
      </c>
      <c r="I82" s="125" t="s">
        <v>74</v>
      </c>
      <c r="J82" s="127" t="s">
        <v>73</v>
      </c>
      <c r="K82" s="125" t="s">
        <v>74</v>
      </c>
      <c r="L82" s="128" t="s">
        <v>162</v>
      </c>
      <c r="M82" s="129"/>
      <c r="N82" s="129"/>
      <c r="O82" s="129"/>
      <c r="P82" s="130"/>
      <c r="Q82" s="130">
        <v>0</v>
      </c>
      <c r="R82" s="130">
        <v>0</v>
      </c>
      <c r="S82" s="138">
        <v>0</v>
      </c>
      <c r="T82" s="125">
        <v>0</v>
      </c>
      <c r="U82" s="130">
        <v>0</v>
      </c>
      <c r="V82" s="125">
        <v>7</v>
      </c>
      <c r="W82" s="133">
        <v>279.7</v>
      </c>
      <c r="X82" s="134">
        <f t="shared" si="14"/>
        <v>1957.8999999999999</v>
      </c>
      <c r="Y82" s="139">
        <f t="shared" si="15"/>
        <v>1957.8999999999999</v>
      </c>
      <c r="Z82" s="131">
        <f t="shared" si="16"/>
        <v>1957.8999999999999</v>
      </c>
      <c r="AA82" s="140" t="s">
        <v>349</v>
      </c>
      <c r="AB82" s="7"/>
      <c r="AC82" s="7"/>
    </row>
    <row r="83" spans="1:29" ht="57" x14ac:dyDescent="0.2">
      <c r="A83" s="54" t="s">
        <v>75</v>
      </c>
      <c r="B83" s="125" t="s">
        <v>170</v>
      </c>
      <c r="C83" s="21" t="s">
        <v>153</v>
      </c>
      <c r="D83" s="125">
        <v>1878638</v>
      </c>
      <c r="E83" s="125" t="s">
        <v>97</v>
      </c>
      <c r="F83" s="125" t="s">
        <v>363</v>
      </c>
      <c r="G83" s="126" t="s">
        <v>138</v>
      </c>
      <c r="H83" s="125" t="s">
        <v>139</v>
      </c>
      <c r="I83" s="125" t="s">
        <v>74</v>
      </c>
      <c r="J83" s="127" t="s">
        <v>73</v>
      </c>
      <c r="K83" s="125" t="s">
        <v>74</v>
      </c>
      <c r="L83" s="141" t="s">
        <v>162</v>
      </c>
      <c r="M83" s="129"/>
      <c r="N83" s="129"/>
      <c r="O83" s="129"/>
      <c r="P83" s="130"/>
      <c r="Q83" s="130">
        <v>0</v>
      </c>
      <c r="R83" s="130">
        <v>0</v>
      </c>
      <c r="S83" s="138">
        <v>0</v>
      </c>
      <c r="T83" s="132">
        <v>0</v>
      </c>
      <c r="U83" s="133">
        <v>0</v>
      </c>
      <c r="V83" s="132">
        <v>7</v>
      </c>
      <c r="W83" s="133">
        <v>279.7</v>
      </c>
      <c r="X83" s="134">
        <f t="shared" si="14"/>
        <v>1957.8999999999999</v>
      </c>
      <c r="Y83" s="131">
        <f t="shared" si="15"/>
        <v>1957.8999999999999</v>
      </c>
      <c r="Z83" s="131">
        <f t="shared" si="16"/>
        <v>1957.8999999999999</v>
      </c>
      <c r="AA83" s="135" t="s">
        <v>349</v>
      </c>
      <c r="AB83" s="7"/>
      <c r="AC83" s="7"/>
    </row>
    <row r="84" spans="1:29" ht="57" x14ac:dyDescent="0.2">
      <c r="A84" s="54" t="s">
        <v>75</v>
      </c>
      <c r="B84" s="125" t="s">
        <v>170</v>
      </c>
      <c r="C84" s="21" t="s">
        <v>356</v>
      </c>
      <c r="D84" s="125">
        <v>1879073</v>
      </c>
      <c r="E84" s="125" t="s">
        <v>97</v>
      </c>
      <c r="F84" s="125" t="s">
        <v>363</v>
      </c>
      <c r="G84" s="126" t="s">
        <v>138</v>
      </c>
      <c r="H84" s="125" t="s">
        <v>139</v>
      </c>
      <c r="I84" s="125" t="s">
        <v>74</v>
      </c>
      <c r="J84" s="127" t="s">
        <v>73</v>
      </c>
      <c r="K84" s="125" t="s">
        <v>74</v>
      </c>
      <c r="L84" s="128" t="s">
        <v>162</v>
      </c>
      <c r="M84" s="129"/>
      <c r="N84" s="129"/>
      <c r="O84" s="129"/>
      <c r="P84" s="130"/>
      <c r="Q84" s="130">
        <v>0</v>
      </c>
      <c r="R84" s="130">
        <v>0</v>
      </c>
      <c r="S84" s="138">
        <v>0</v>
      </c>
      <c r="T84" s="125">
        <v>0</v>
      </c>
      <c r="U84" s="130">
        <v>0</v>
      </c>
      <c r="V84" s="125">
        <v>7</v>
      </c>
      <c r="W84" s="133">
        <v>279.7</v>
      </c>
      <c r="X84" s="134">
        <f t="shared" si="14"/>
        <v>1957.8999999999999</v>
      </c>
      <c r="Y84" s="139">
        <f t="shared" si="15"/>
        <v>1957.8999999999999</v>
      </c>
      <c r="Z84" s="131">
        <f t="shared" si="16"/>
        <v>1957.8999999999999</v>
      </c>
      <c r="AA84" s="140" t="s">
        <v>349</v>
      </c>
      <c r="AB84" s="7"/>
      <c r="AC84" s="7"/>
    </row>
    <row r="85" spans="1:29" ht="57" x14ac:dyDescent="0.2">
      <c r="A85" s="54" t="s">
        <v>75</v>
      </c>
      <c r="B85" s="125" t="s">
        <v>170</v>
      </c>
      <c r="C85" s="21" t="s">
        <v>357</v>
      </c>
      <c r="D85" s="125">
        <v>1582453</v>
      </c>
      <c r="E85" s="125" t="s">
        <v>97</v>
      </c>
      <c r="F85" s="125" t="s">
        <v>363</v>
      </c>
      <c r="G85" s="126" t="s">
        <v>138</v>
      </c>
      <c r="H85" s="125" t="s">
        <v>139</v>
      </c>
      <c r="I85" s="125" t="s">
        <v>74</v>
      </c>
      <c r="J85" s="127" t="s">
        <v>73</v>
      </c>
      <c r="K85" s="125" t="s">
        <v>74</v>
      </c>
      <c r="L85" s="128" t="s">
        <v>162</v>
      </c>
      <c r="M85" s="129"/>
      <c r="N85" s="129"/>
      <c r="O85" s="129"/>
      <c r="P85" s="130"/>
      <c r="Q85" s="130">
        <v>0</v>
      </c>
      <c r="R85" s="130">
        <v>0</v>
      </c>
      <c r="S85" s="138">
        <v>0</v>
      </c>
      <c r="T85" s="125">
        <v>0</v>
      </c>
      <c r="U85" s="130">
        <v>0</v>
      </c>
      <c r="V85" s="125">
        <v>7</v>
      </c>
      <c r="W85" s="133">
        <v>279.7</v>
      </c>
      <c r="X85" s="134">
        <f t="shared" si="14"/>
        <v>1957.8999999999999</v>
      </c>
      <c r="Y85" s="139">
        <f t="shared" si="15"/>
        <v>1957.8999999999999</v>
      </c>
      <c r="Z85" s="131">
        <f t="shared" si="16"/>
        <v>1957.8999999999999</v>
      </c>
      <c r="AA85" s="140" t="s">
        <v>349</v>
      </c>
      <c r="AB85" s="7"/>
      <c r="AC85" s="7"/>
    </row>
    <row r="86" spans="1:29" ht="57" x14ac:dyDescent="0.2">
      <c r="A86" s="54" t="s">
        <v>75</v>
      </c>
      <c r="B86" s="125" t="s">
        <v>170</v>
      </c>
      <c r="C86" s="21" t="s">
        <v>358</v>
      </c>
      <c r="D86" s="125">
        <v>1848950</v>
      </c>
      <c r="E86" s="125" t="s">
        <v>97</v>
      </c>
      <c r="F86" s="125" t="s">
        <v>363</v>
      </c>
      <c r="G86" s="126" t="s">
        <v>138</v>
      </c>
      <c r="H86" s="125" t="s">
        <v>139</v>
      </c>
      <c r="I86" s="125" t="s">
        <v>74</v>
      </c>
      <c r="J86" s="127" t="s">
        <v>73</v>
      </c>
      <c r="K86" s="125" t="s">
        <v>74</v>
      </c>
      <c r="L86" s="128" t="s">
        <v>162</v>
      </c>
      <c r="M86" s="129"/>
      <c r="N86" s="129"/>
      <c r="O86" s="129"/>
      <c r="P86" s="130"/>
      <c r="Q86" s="130">
        <v>0</v>
      </c>
      <c r="R86" s="130">
        <v>0</v>
      </c>
      <c r="S86" s="138">
        <v>0</v>
      </c>
      <c r="T86" s="125">
        <v>0</v>
      </c>
      <c r="U86" s="130">
        <v>0</v>
      </c>
      <c r="V86" s="125">
        <v>7</v>
      </c>
      <c r="W86" s="133">
        <v>279.7</v>
      </c>
      <c r="X86" s="134">
        <f t="shared" si="14"/>
        <v>1957.8999999999999</v>
      </c>
      <c r="Y86" s="139">
        <f t="shared" si="15"/>
        <v>1957.8999999999999</v>
      </c>
      <c r="Z86" s="131">
        <f t="shared" si="16"/>
        <v>1957.8999999999999</v>
      </c>
      <c r="AA86" s="140" t="s">
        <v>349</v>
      </c>
      <c r="AB86" s="7"/>
      <c r="AC86" s="7"/>
    </row>
    <row r="87" spans="1:29" ht="57" x14ac:dyDescent="0.2">
      <c r="A87" s="54" t="s">
        <v>75</v>
      </c>
      <c r="B87" s="125" t="s">
        <v>170</v>
      </c>
      <c r="C87" s="21" t="s">
        <v>174</v>
      </c>
      <c r="D87" s="125">
        <v>1711717</v>
      </c>
      <c r="E87" s="125" t="s">
        <v>97</v>
      </c>
      <c r="F87" s="125" t="s">
        <v>363</v>
      </c>
      <c r="G87" s="126" t="s">
        <v>138</v>
      </c>
      <c r="H87" s="125" t="s">
        <v>139</v>
      </c>
      <c r="I87" s="125" t="s">
        <v>74</v>
      </c>
      <c r="J87" s="127" t="s">
        <v>73</v>
      </c>
      <c r="K87" s="125" t="s">
        <v>74</v>
      </c>
      <c r="L87" s="128" t="s">
        <v>162</v>
      </c>
      <c r="M87" s="129"/>
      <c r="N87" s="129"/>
      <c r="O87" s="129"/>
      <c r="P87" s="130"/>
      <c r="Q87" s="130">
        <v>0</v>
      </c>
      <c r="R87" s="130">
        <v>0</v>
      </c>
      <c r="S87" s="138">
        <v>0</v>
      </c>
      <c r="T87" s="132">
        <v>0</v>
      </c>
      <c r="U87" s="133">
        <v>0</v>
      </c>
      <c r="V87" s="132">
        <v>7</v>
      </c>
      <c r="W87" s="133">
        <v>279.7</v>
      </c>
      <c r="X87" s="134">
        <f t="shared" si="14"/>
        <v>1957.8999999999999</v>
      </c>
      <c r="Y87" s="131">
        <f t="shared" si="15"/>
        <v>1957.8999999999999</v>
      </c>
      <c r="Z87" s="131">
        <f t="shared" si="16"/>
        <v>1957.8999999999999</v>
      </c>
      <c r="AA87" s="135" t="s">
        <v>349</v>
      </c>
      <c r="AB87" s="7"/>
      <c r="AC87" s="7"/>
    </row>
    <row r="88" spans="1:29" ht="57" x14ac:dyDescent="0.2">
      <c r="A88" s="54" t="s">
        <v>75</v>
      </c>
      <c r="B88" s="125" t="s">
        <v>170</v>
      </c>
      <c r="C88" s="21" t="s">
        <v>168</v>
      </c>
      <c r="D88" s="125">
        <v>1718533</v>
      </c>
      <c r="E88" s="125" t="s">
        <v>97</v>
      </c>
      <c r="F88" s="125" t="s">
        <v>363</v>
      </c>
      <c r="G88" s="126" t="s">
        <v>138</v>
      </c>
      <c r="H88" s="125" t="s">
        <v>139</v>
      </c>
      <c r="I88" s="125" t="s">
        <v>74</v>
      </c>
      <c r="J88" s="127" t="s">
        <v>73</v>
      </c>
      <c r="K88" s="125" t="s">
        <v>74</v>
      </c>
      <c r="L88" s="128" t="s">
        <v>162</v>
      </c>
      <c r="M88" s="129"/>
      <c r="N88" s="129"/>
      <c r="O88" s="129"/>
      <c r="P88" s="130"/>
      <c r="Q88" s="130">
        <v>0</v>
      </c>
      <c r="R88" s="130">
        <v>0</v>
      </c>
      <c r="S88" s="138">
        <v>0</v>
      </c>
      <c r="T88" s="132">
        <v>0</v>
      </c>
      <c r="U88" s="133">
        <v>0</v>
      </c>
      <c r="V88" s="132">
        <v>7</v>
      </c>
      <c r="W88" s="133">
        <v>279.7</v>
      </c>
      <c r="X88" s="134">
        <f t="shared" si="14"/>
        <v>1957.8999999999999</v>
      </c>
      <c r="Y88" s="131">
        <f t="shared" si="15"/>
        <v>1957.8999999999999</v>
      </c>
      <c r="Z88" s="131">
        <f t="shared" si="16"/>
        <v>1957.8999999999999</v>
      </c>
      <c r="AA88" s="135" t="s">
        <v>349</v>
      </c>
      <c r="AB88" s="7"/>
      <c r="AC88" s="7"/>
    </row>
    <row r="89" spans="1:29" ht="57" x14ac:dyDescent="0.2">
      <c r="A89" s="54" t="s">
        <v>75</v>
      </c>
      <c r="B89" s="125" t="s">
        <v>170</v>
      </c>
      <c r="C89" s="21" t="s">
        <v>359</v>
      </c>
      <c r="D89" s="125">
        <v>1780358</v>
      </c>
      <c r="E89" s="125" t="s">
        <v>97</v>
      </c>
      <c r="F89" s="125" t="s">
        <v>363</v>
      </c>
      <c r="G89" s="126" t="s">
        <v>138</v>
      </c>
      <c r="H89" s="125" t="s">
        <v>139</v>
      </c>
      <c r="I89" s="125" t="s">
        <v>74</v>
      </c>
      <c r="J89" s="127" t="s">
        <v>73</v>
      </c>
      <c r="K89" s="125" t="s">
        <v>74</v>
      </c>
      <c r="L89" s="128" t="s">
        <v>162</v>
      </c>
      <c r="M89" s="129"/>
      <c r="N89" s="129"/>
      <c r="O89" s="129"/>
      <c r="P89" s="130"/>
      <c r="Q89" s="130">
        <v>0</v>
      </c>
      <c r="R89" s="130">
        <v>0</v>
      </c>
      <c r="S89" s="138">
        <v>0</v>
      </c>
      <c r="T89" s="132">
        <v>0</v>
      </c>
      <c r="U89" s="133">
        <v>0</v>
      </c>
      <c r="V89" s="132">
        <v>7</v>
      </c>
      <c r="W89" s="133">
        <v>279.7</v>
      </c>
      <c r="X89" s="134">
        <f t="shared" si="14"/>
        <v>1957.8999999999999</v>
      </c>
      <c r="Y89" s="131">
        <f t="shared" si="15"/>
        <v>1957.8999999999999</v>
      </c>
      <c r="Z89" s="131">
        <f t="shared" si="16"/>
        <v>1957.8999999999999</v>
      </c>
      <c r="AA89" s="135" t="s">
        <v>349</v>
      </c>
      <c r="AB89" s="7"/>
      <c r="AC89" s="7"/>
    </row>
    <row r="90" spans="1:29" ht="57" x14ac:dyDescent="0.2">
      <c r="A90" s="54" t="s">
        <v>75</v>
      </c>
      <c r="B90" s="125" t="s">
        <v>170</v>
      </c>
      <c r="C90" s="21" t="s">
        <v>166</v>
      </c>
      <c r="D90" s="125">
        <v>1879545</v>
      </c>
      <c r="E90" s="125" t="s">
        <v>97</v>
      </c>
      <c r="F90" s="125" t="s">
        <v>363</v>
      </c>
      <c r="G90" s="126" t="s">
        <v>138</v>
      </c>
      <c r="H90" s="125" t="s">
        <v>139</v>
      </c>
      <c r="I90" s="125" t="s">
        <v>74</v>
      </c>
      <c r="J90" s="127" t="s">
        <v>73</v>
      </c>
      <c r="K90" s="125" t="s">
        <v>74</v>
      </c>
      <c r="L90" s="128" t="s">
        <v>162</v>
      </c>
      <c r="M90" s="129"/>
      <c r="N90" s="129"/>
      <c r="O90" s="129"/>
      <c r="P90" s="130"/>
      <c r="Q90" s="130">
        <v>0</v>
      </c>
      <c r="R90" s="130">
        <v>0</v>
      </c>
      <c r="S90" s="138">
        <v>0</v>
      </c>
      <c r="T90" s="132">
        <v>0</v>
      </c>
      <c r="U90" s="133">
        <v>0</v>
      </c>
      <c r="V90" s="132">
        <v>7</v>
      </c>
      <c r="W90" s="133">
        <v>279.7</v>
      </c>
      <c r="X90" s="134">
        <f t="shared" si="14"/>
        <v>1957.8999999999999</v>
      </c>
      <c r="Y90" s="131">
        <f t="shared" si="15"/>
        <v>1957.8999999999999</v>
      </c>
      <c r="Z90" s="131">
        <f t="shared" si="16"/>
        <v>1957.8999999999999</v>
      </c>
      <c r="AA90" s="135" t="s">
        <v>349</v>
      </c>
      <c r="AB90" s="7"/>
      <c r="AC90" s="7"/>
    </row>
    <row r="91" spans="1:29" ht="57" x14ac:dyDescent="0.2">
      <c r="A91" s="54" t="s">
        <v>75</v>
      </c>
      <c r="B91" s="125" t="s">
        <v>170</v>
      </c>
      <c r="C91" s="21" t="s">
        <v>169</v>
      </c>
      <c r="D91" s="125">
        <v>1879413</v>
      </c>
      <c r="E91" s="125" t="s">
        <v>97</v>
      </c>
      <c r="F91" s="125" t="s">
        <v>363</v>
      </c>
      <c r="G91" s="126" t="s">
        <v>138</v>
      </c>
      <c r="H91" s="125" t="s">
        <v>139</v>
      </c>
      <c r="I91" s="125" t="s">
        <v>74</v>
      </c>
      <c r="J91" s="127" t="s">
        <v>73</v>
      </c>
      <c r="K91" s="125" t="s">
        <v>74</v>
      </c>
      <c r="L91" s="128" t="s">
        <v>162</v>
      </c>
      <c r="M91" s="129"/>
      <c r="N91" s="129"/>
      <c r="O91" s="129"/>
      <c r="P91" s="130"/>
      <c r="Q91" s="130">
        <v>0</v>
      </c>
      <c r="R91" s="130">
        <v>0</v>
      </c>
      <c r="S91" s="138">
        <v>0</v>
      </c>
      <c r="T91" s="132">
        <v>0</v>
      </c>
      <c r="U91" s="133">
        <v>0</v>
      </c>
      <c r="V91" s="132">
        <v>7</v>
      </c>
      <c r="W91" s="133">
        <v>279.79000000000002</v>
      </c>
      <c r="X91" s="134">
        <f t="shared" si="14"/>
        <v>1958.5300000000002</v>
      </c>
      <c r="Y91" s="131">
        <f t="shared" si="15"/>
        <v>1958.5300000000002</v>
      </c>
      <c r="Z91" s="131">
        <f t="shared" si="16"/>
        <v>1958.5300000000002</v>
      </c>
      <c r="AA91" s="135" t="s">
        <v>349</v>
      </c>
      <c r="AB91" s="7"/>
      <c r="AC91" s="7"/>
    </row>
    <row r="92" spans="1:29" ht="57" x14ac:dyDescent="0.2">
      <c r="A92" s="54" t="s">
        <v>75</v>
      </c>
      <c r="B92" s="125" t="s">
        <v>170</v>
      </c>
      <c r="C92" s="21" t="s">
        <v>361</v>
      </c>
      <c r="D92" s="125">
        <v>1370553</v>
      </c>
      <c r="E92" s="125" t="s">
        <v>97</v>
      </c>
      <c r="F92" s="125" t="s">
        <v>363</v>
      </c>
      <c r="G92" s="126" t="s">
        <v>138</v>
      </c>
      <c r="H92" s="125" t="s">
        <v>139</v>
      </c>
      <c r="I92" s="125" t="s">
        <v>74</v>
      </c>
      <c r="J92" s="127" t="s">
        <v>73</v>
      </c>
      <c r="K92" s="125" t="s">
        <v>74</v>
      </c>
      <c r="L92" s="128" t="s">
        <v>162</v>
      </c>
      <c r="M92" s="129"/>
      <c r="N92" s="129"/>
      <c r="O92" s="129"/>
      <c r="P92" s="130"/>
      <c r="Q92" s="130">
        <v>0</v>
      </c>
      <c r="R92" s="130">
        <v>0</v>
      </c>
      <c r="S92" s="138">
        <v>0</v>
      </c>
      <c r="T92" s="132">
        <v>0</v>
      </c>
      <c r="U92" s="133">
        <v>0</v>
      </c>
      <c r="V92" s="132">
        <v>7</v>
      </c>
      <c r="W92" s="133">
        <v>279.7</v>
      </c>
      <c r="X92" s="134">
        <f t="shared" si="14"/>
        <v>1957.8999999999999</v>
      </c>
      <c r="Y92" s="131">
        <f t="shared" si="15"/>
        <v>1957.8999999999999</v>
      </c>
      <c r="Z92" s="131">
        <f t="shared" si="16"/>
        <v>1957.8999999999999</v>
      </c>
      <c r="AA92" s="135" t="s">
        <v>349</v>
      </c>
      <c r="AB92" s="7"/>
      <c r="AC92" s="7"/>
    </row>
    <row r="93" spans="1:29" ht="57" x14ac:dyDescent="0.2">
      <c r="A93" s="54" t="s">
        <v>75</v>
      </c>
      <c r="B93" s="125" t="s">
        <v>170</v>
      </c>
      <c r="C93" s="21" t="s">
        <v>362</v>
      </c>
      <c r="D93" s="125">
        <v>1699300</v>
      </c>
      <c r="E93" s="125" t="s">
        <v>97</v>
      </c>
      <c r="F93" s="125" t="s">
        <v>363</v>
      </c>
      <c r="G93" s="126" t="s">
        <v>138</v>
      </c>
      <c r="H93" s="125" t="s">
        <v>139</v>
      </c>
      <c r="I93" s="125" t="s">
        <v>74</v>
      </c>
      <c r="J93" s="127" t="s">
        <v>73</v>
      </c>
      <c r="K93" s="125" t="s">
        <v>74</v>
      </c>
      <c r="L93" s="128" t="s">
        <v>162</v>
      </c>
      <c r="M93" s="129"/>
      <c r="N93" s="129"/>
      <c r="O93" s="129"/>
      <c r="P93" s="130"/>
      <c r="Q93" s="130">
        <v>0</v>
      </c>
      <c r="R93" s="130">
        <v>0</v>
      </c>
      <c r="S93" s="138">
        <v>0</v>
      </c>
      <c r="T93" s="132">
        <v>0</v>
      </c>
      <c r="U93" s="133">
        <v>0</v>
      </c>
      <c r="V93" s="132">
        <v>7</v>
      </c>
      <c r="W93" s="133">
        <v>279.7</v>
      </c>
      <c r="X93" s="134">
        <f t="shared" si="14"/>
        <v>1957.8999999999999</v>
      </c>
      <c r="Y93" s="131">
        <f t="shared" si="15"/>
        <v>1957.8999999999999</v>
      </c>
      <c r="Z93" s="131">
        <f t="shared" si="16"/>
        <v>1957.8999999999999</v>
      </c>
      <c r="AA93" s="135" t="s">
        <v>349</v>
      </c>
      <c r="AB93" s="7"/>
      <c r="AC93" s="7"/>
    </row>
    <row r="94" spans="1:29" ht="57" x14ac:dyDescent="0.2">
      <c r="A94" s="54" t="s">
        <v>75</v>
      </c>
      <c r="B94" s="125" t="s">
        <v>170</v>
      </c>
      <c r="C94" s="21" t="s">
        <v>149</v>
      </c>
      <c r="D94" s="125">
        <v>1879251</v>
      </c>
      <c r="E94" s="125" t="s">
        <v>97</v>
      </c>
      <c r="F94" s="125" t="s">
        <v>366</v>
      </c>
      <c r="G94" s="126" t="s">
        <v>138</v>
      </c>
      <c r="H94" s="125" t="s">
        <v>139</v>
      </c>
      <c r="I94" s="125" t="s">
        <v>74</v>
      </c>
      <c r="J94" s="127" t="s">
        <v>73</v>
      </c>
      <c r="K94" s="125" t="s">
        <v>74</v>
      </c>
      <c r="L94" s="128" t="s">
        <v>367</v>
      </c>
      <c r="M94" s="129"/>
      <c r="N94" s="129"/>
      <c r="O94" s="129"/>
      <c r="P94" s="130"/>
      <c r="Q94" s="130">
        <v>0</v>
      </c>
      <c r="R94" s="130">
        <v>0</v>
      </c>
      <c r="S94" s="138">
        <v>0</v>
      </c>
      <c r="T94" s="132">
        <v>0</v>
      </c>
      <c r="U94" s="133">
        <v>0</v>
      </c>
      <c r="V94" s="132">
        <v>1</v>
      </c>
      <c r="W94" s="133">
        <v>279.7</v>
      </c>
      <c r="X94" s="134">
        <f t="shared" si="14"/>
        <v>279.7</v>
      </c>
      <c r="Y94" s="131">
        <f t="shared" si="15"/>
        <v>279.7</v>
      </c>
      <c r="Z94" s="131">
        <f t="shared" si="16"/>
        <v>279.7</v>
      </c>
      <c r="AA94" s="135" t="s">
        <v>349</v>
      </c>
      <c r="AB94" s="7"/>
      <c r="AC94" s="7"/>
    </row>
    <row r="95" spans="1:29" ht="57" x14ac:dyDescent="0.2">
      <c r="A95" s="54" t="s">
        <v>75</v>
      </c>
      <c r="B95" s="125" t="s">
        <v>170</v>
      </c>
      <c r="C95" s="21" t="s">
        <v>148</v>
      </c>
      <c r="D95" s="125">
        <v>1600516</v>
      </c>
      <c r="E95" s="125" t="s">
        <v>97</v>
      </c>
      <c r="F95" s="125" t="s">
        <v>366</v>
      </c>
      <c r="G95" s="126" t="s">
        <v>138</v>
      </c>
      <c r="H95" s="125" t="s">
        <v>139</v>
      </c>
      <c r="I95" s="125" t="s">
        <v>74</v>
      </c>
      <c r="J95" s="127" t="s">
        <v>73</v>
      </c>
      <c r="K95" s="125" t="s">
        <v>74</v>
      </c>
      <c r="L95" s="128" t="s">
        <v>367</v>
      </c>
      <c r="M95" s="129"/>
      <c r="N95" s="129"/>
      <c r="O95" s="129"/>
      <c r="P95" s="130"/>
      <c r="Q95" s="130">
        <v>0</v>
      </c>
      <c r="R95" s="130">
        <v>0</v>
      </c>
      <c r="S95" s="138">
        <v>0</v>
      </c>
      <c r="T95" s="132">
        <v>0</v>
      </c>
      <c r="U95" s="133">
        <v>0</v>
      </c>
      <c r="V95" s="132">
        <v>1</v>
      </c>
      <c r="W95" s="133">
        <v>279.7</v>
      </c>
      <c r="X95" s="134">
        <f t="shared" si="14"/>
        <v>279.7</v>
      </c>
      <c r="Y95" s="131">
        <f t="shared" si="15"/>
        <v>279.7</v>
      </c>
      <c r="Z95" s="131">
        <f t="shared" si="16"/>
        <v>279.7</v>
      </c>
      <c r="AA95" s="135" t="s">
        <v>349</v>
      </c>
      <c r="AB95" s="7"/>
      <c r="AC95" s="7"/>
    </row>
    <row r="96" spans="1:29" ht="57" x14ac:dyDescent="0.2">
      <c r="A96" s="54" t="s">
        <v>75</v>
      </c>
      <c r="B96" s="125" t="s">
        <v>170</v>
      </c>
      <c r="C96" s="21" t="s">
        <v>149</v>
      </c>
      <c r="D96" s="125">
        <v>1879251</v>
      </c>
      <c r="E96" s="125" t="s">
        <v>97</v>
      </c>
      <c r="F96" s="125" t="s">
        <v>368</v>
      </c>
      <c r="G96" s="126" t="s">
        <v>138</v>
      </c>
      <c r="H96" s="125" t="s">
        <v>139</v>
      </c>
      <c r="I96" s="125" t="s">
        <v>74</v>
      </c>
      <c r="J96" s="127" t="s">
        <v>73</v>
      </c>
      <c r="K96" s="125" t="s">
        <v>74</v>
      </c>
      <c r="L96" s="128" t="s">
        <v>367</v>
      </c>
      <c r="M96" s="129"/>
      <c r="N96" s="129"/>
      <c r="O96" s="129"/>
      <c r="P96" s="130"/>
      <c r="Q96" s="130">
        <v>0</v>
      </c>
      <c r="R96" s="130">
        <v>0</v>
      </c>
      <c r="S96" s="138">
        <v>0</v>
      </c>
      <c r="T96" s="132">
        <v>0</v>
      </c>
      <c r="U96" s="133">
        <v>0</v>
      </c>
      <c r="V96" s="132">
        <v>4</v>
      </c>
      <c r="W96" s="133">
        <v>279.7</v>
      </c>
      <c r="X96" s="134">
        <f t="shared" si="14"/>
        <v>1118.8</v>
      </c>
      <c r="Y96" s="131">
        <f t="shared" si="15"/>
        <v>1118.8</v>
      </c>
      <c r="Z96" s="131">
        <f t="shared" si="16"/>
        <v>1118.8</v>
      </c>
      <c r="AA96" s="135" t="s">
        <v>349</v>
      </c>
      <c r="AB96" s="7"/>
      <c r="AC96" s="7"/>
    </row>
    <row r="97" spans="1:29" ht="57.75" thickBot="1" x14ac:dyDescent="0.25">
      <c r="A97" s="54" t="s">
        <v>75</v>
      </c>
      <c r="B97" s="125" t="s">
        <v>170</v>
      </c>
      <c r="C97" s="21" t="s">
        <v>148</v>
      </c>
      <c r="D97" s="125">
        <v>1600516</v>
      </c>
      <c r="E97" s="125" t="s">
        <v>97</v>
      </c>
      <c r="F97" s="125" t="s">
        <v>368</v>
      </c>
      <c r="G97" s="126" t="s">
        <v>138</v>
      </c>
      <c r="H97" s="125" t="s">
        <v>139</v>
      </c>
      <c r="I97" s="125" t="s">
        <v>74</v>
      </c>
      <c r="J97" s="127" t="s">
        <v>73</v>
      </c>
      <c r="K97" s="125" t="s">
        <v>74</v>
      </c>
      <c r="L97" s="128" t="s">
        <v>367</v>
      </c>
      <c r="M97" s="129"/>
      <c r="N97" s="129"/>
      <c r="O97" s="129"/>
      <c r="P97" s="130"/>
      <c r="Q97" s="130">
        <v>0</v>
      </c>
      <c r="R97" s="130">
        <v>0</v>
      </c>
      <c r="S97" s="138">
        <v>0</v>
      </c>
      <c r="T97" s="132">
        <v>0</v>
      </c>
      <c r="U97" s="133">
        <v>0</v>
      </c>
      <c r="V97" s="132">
        <v>4</v>
      </c>
      <c r="W97" s="133">
        <v>279.7</v>
      </c>
      <c r="X97" s="134">
        <f t="shared" si="14"/>
        <v>1118.8</v>
      </c>
      <c r="Y97" s="131">
        <f t="shared" si="15"/>
        <v>1118.8</v>
      </c>
      <c r="Z97" s="131">
        <f t="shared" si="16"/>
        <v>1118.8</v>
      </c>
      <c r="AA97" s="135" t="s">
        <v>349</v>
      </c>
      <c r="AB97" s="7"/>
      <c r="AC97" s="7"/>
    </row>
    <row r="98" spans="1:29" ht="28.5" x14ac:dyDescent="0.2">
      <c r="A98" s="54" t="s">
        <v>75</v>
      </c>
      <c r="B98" s="79" t="s">
        <v>133</v>
      </c>
      <c r="C98" s="94" t="s">
        <v>98</v>
      </c>
      <c r="D98" s="79" t="s">
        <v>99</v>
      </c>
      <c r="E98" s="79" t="s">
        <v>100</v>
      </c>
      <c r="F98" s="79" t="s">
        <v>282</v>
      </c>
      <c r="G98" s="87"/>
      <c r="H98" s="43"/>
      <c r="I98" s="43" t="s">
        <v>74</v>
      </c>
      <c r="J98" s="45" t="s">
        <v>76</v>
      </c>
      <c r="K98" s="93" t="s">
        <v>74</v>
      </c>
      <c r="L98" s="80" t="s">
        <v>283</v>
      </c>
      <c r="M98" s="81" t="s">
        <v>284</v>
      </c>
      <c r="N98" s="81" t="s">
        <v>284</v>
      </c>
      <c r="O98" s="82"/>
      <c r="P98" s="83"/>
      <c r="Q98" s="83">
        <v>0</v>
      </c>
      <c r="R98" s="83">
        <v>0</v>
      </c>
      <c r="S98" s="84">
        <f t="shared" ref="S98:S118" si="19">Q98+R98</f>
        <v>0</v>
      </c>
      <c r="T98" s="79">
        <v>0</v>
      </c>
      <c r="U98" s="83">
        <v>559.41</v>
      </c>
      <c r="V98" s="79">
        <v>4</v>
      </c>
      <c r="W98" s="83">
        <v>279.7</v>
      </c>
      <c r="X98" s="79">
        <v>4</v>
      </c>
      <c r="Y98" s="84">
        <v>1118.8</v>
      </c>
      <c r="Z98" s="84">
        <f t="shared" ref="Z98:Z118" si="20">S98+Y98</f>
        <v>1118.8</v>
      </c>
      <c r="AA98" s="85"/>
      <c r="AB98" s="7"/>
      <c r="AC98" s="7"/>
    </row>
    <row r="99" spans="1:29" ht="57" x14ac:dyDescent="0.2">
      <c r="A99" s="54" t="s">
        <v>75</v>
      </c>
      <c r="B99" s="79" t="s">
        <v>133</v>
      </c>
      <c r="C99" s="95" t="s">
        <v>101</v>
      </c>
      <c r="D99" s="15" t="s">
        <v>102</v>
      </c>
      <c r="E99" s="15" t="s">
        <v>103</v>
      </c>
      <c r="F99" s="15" t="s">
        <v>285</v>
      </c>
      <c r="G99" s="19"/>
      <c r="H99" s="15"/>
      <c r="I99" s="15" t="s">
        <v>74</v>
      </c>
      <c r="J99" s="16" t="s">
        <v>76</v>
      </c>
      <c r="K99" s="15" t="s">
        <v>74</v>
      </c>
      <c r="L99" s="76" t="s">
        <v>286</v>
      </c>
      <c r="M99" s="20" t="s">
        <v>287</v>
      </c>
      <c r="N99" s="20" t="s">
        <v>287</v>
      </c>
      <c r="O99" s="20"/>
      <c r="P99" s="42"/>
      <c r="Q99" s="42">
        <v>0</v>
      </c>
      <c r="R99" s="42">
        <v>0</v>
      </c>
      <c r="S99" s="49">
        <f t="shared" si="19"/>
        <v>0</v>
      </c>
      <c r="T99" s="15">
        <v>0</v>
      </c>
      <c r="U99" s="42">
        <v>0</v>
      </c>
      <c r="V99" s="15">
        <v>6</v>
      </c>
      <c r="W99" s="42">
        <v>279.7</v>
      </c>
      <c r="X99" s="15">
        <v>6</v>
      </c>
      <c r="Y99" s="49">
        <v>1678.2</v>
      </c>
      <c r="Z99" s="49">
        <f t="shared" si="20"/>
        <v>1678.2</v>
      </c>
      <c r="AA99" s="77"/>
      <c r="AB99" s="7"/>
      <c r="AC99" s="7"/>
    </row>
    <row r="100" spans="1:29" ht="85.5" x14ac:dyDescent="0.2">
      <c r="A100" s="54" t="s">
        <v>75</v>
      </c>
      <c r="B100" s="79" t="s">
        <v>133</v>
      </c>
      <c r="C100" s="96" t="s">
        <v>288</v>
      </c>
      <c r="D100" s="43" t="s">
        <v>289</v>
      </c>
      <c r="E100" s="43" t="s">
        <v>201</v>
      </c>
      <c r="F100" s="43" t="s">
        <v>290</v>
      </c>
      <c r="G100" s="44"/>
      <c r="H100" s="43"/>
      <c r="I100" s="43" t="s">
        <v>74</v>
      </c>
      <c r="J100" s="45" t="s">
        <v>76</v>
      </c>
      <c r="K100" s="43" t="s">
        <v>74</v>
      </c>
      <c r="L100" s="46" t="s">
        <v>291</v>
      </c>
      <c r="M100" s="47" t="s">
        <v>292</v>
      </c>
      <c r="N100" s="47" t="s">
        <v>292</v>
      </c>
      <c r="O100" s="47"/>
      <c r="P100" s="48"/>
      <c r="Q100" s="48">
        <v>0</v>
      </c>
      <c r="R100" s="48">
        <v>0</v>
      </c>
      <c r="S100" s="53">
        <f t="shared" si="19"/>
        <v>0</v>
      </c>
      <c r="T100" s="43">
        <v>0</v>
      </c>
      <c r="U100" s="48">
        <v>0</v>
      </c>
      <c r="V100" s="43">
        <v>3</v>
      </c>
      <c r="W100" s="48">
        <v>55</v>
      </c>
      <c r="X100" s="43">
        <v>3</v>
      </c>
      <c r="Y100" s="53">
        <v>165</v>
      </c>
      <c r="Z100" s="53">
        <f t="shared" si="20"/>
        <v>165</v>
      </c>
      <c r="AA100" s="70"/>
      <c r="AB100" s="7"/>
      <c r="AC100" s="7"/>
    </row>
    <row r="101" spans="1:29" ht="99.75" x14ac:dyDescent="0.2">
      <c r="A101" s="54" t="s">
        <v>75</v>
      </c>
      <c r="B101" s="79" t="s">
        <v>133</v>
      </c>
      <c r="C101" s="95" t="s">
        <v>104</v>
      </c>
      <c r="D101" s="15" t="s">
        <v>105</v>
      </c>
      <c r="E101" s="15" t="s">
        <v>106</v>
      </c>
      <c r="F101" s="15" t="s">
        <v>107</v>
      </c>
      <c r="G101" s="19"/>
      <c r="H101" s="15"/>
      <c r="I101" s="15" t="s">
        <v>74</v>
      </c>
      <c r="J101" s="16" t="s">
        <v>76</v>
      </c>
      <c r="K101" s="15" t="s">
        <v>74</v>
      </c>
      <c r="L101" s="76" t="s">
        <v>293</v>
      </c>
      <c r="M101" s="20" t="s">
        <v>294</v>
      </c>
      <c r="N101" s="20" t="s">
        <v>294</v>
      </c>
      <c r="O101" s="20"/>
      <c r="P101" s="42"/>
      <c r="Q101" s="42">
        <v>0</v>
      </c>
      <c r="R101" s="42">
        <v>0</v>
      </c>
      <c r="S101" s="49">
        <f t="shared" si="19"/>
        <v>0</v>
      </c>
      <c r="T101" s="15">
        <v>0</v>
      </c>
      <c r="U101" s="42">
        <v>0</v>
      </c>
      <c r="V101" s="15">
        <v>7</v>
      </c>
      <c r="W101" s="48">
        <v>55</v>
      </c>
      <c r="X101" s="15">
        <v>7</v>
      </c>
      <c r="Y101" s="49">
        <v>385</v>
      </c>
      <c r="Z101" s="49">
        <f t="shared" si="20"/>
        <v>385</v>
      </c>
      <c r="AA101" s="77"/>
      <c r="AB101" s="7"/>
      <c r="AC101" s="7"/>
    </row>
    <row r="102" spans="1:29" ht="85.5" x14ac:dyDescent="0.2">
      <c r="A102" s="54" t="s">
        <v>75</v>
      </c>
      <c r="B102" s="79" t="s">
        <v>133</v>
      </c>
      <c r="C102" s="96" t="s">
        <v>226</v>
      </c>
      <c r="D102" s="43" t="s">
        <v>227</v>
      </c>
      <c r="E102" s="43" t="s">
        <v>228</v>
      </c>
      <c r="F102" s="43" t="s">
        <v>290</v>
      </c>
      <c r="G102" s="44"/>
      <c r="H102" s="43"/>
      <c r="I102" s="43" t="s">
        <v>74</v>
      </c>
      <c r="J102" s="45" t="s">
        <v>76</v>
      </c>
      <c r="K102" s="43" t="s">
        <v>74</v>
      </c>
      <c r="L102" s="46" t="s">
        <v>291</v>
      </c>
      <c r="M102" s="47" t="s">
        <v>292</v>
      </c>
      <c r="N102" s="47" t="s">
        <v>292</v>
      </c>
      <c r="O102" s="47"/>
      <c r="P102" s="48"/>
      <c r="Q102" s="48">
        <v>0</v>
      </c>
      <c r="R102" s="48">
        <v>0</v>
      </c>
      <c r="S102" s="53">
        <f t="shared" si="19"/>
        <v>0</v>
      </c>
      <c r="T102" s="43">
        <v>0</v>
      </c>
      <c r="U102" s="48">
        <v>0</v>
      </c>
      <c r="V102" s="43">
        <v>3</v>
      </c>
      <c r="W102" s="48">
        <v>55</v>
      </c>
      <c r="X102" s="43">
        <v>3</v>
      </c>
      <c r="Y102" s="53">
        <v>165</v>
      </c>
      <c r="Z102" s="53">
        <f t="shared" si="20"/>
        <v>165</v>
      </c>
      <c r="AA102" s="70" t="s">
        <v>295</v>
      </c>
      <c r="AB102" s="7"/>
      <c r="AC102" s="7"/>
    </row>
    <row r="103" spans="1:29" ht="42.75" x14ac:dyDescent="0.2">
      <c r="A103" s="54" t="s">
        <v>75</v>
      </c>
      <c r="B103" s="79" t="s">
        <v>133</v>
      </c>
      <c r="C103" s="97" t="s">
        <v>232</v>
      </c>
      <c r="D103" s="39" t="s">
        <v>119</v>
      </c>
      <c r="E103" s="39" t="s">
        <v>110</v>
      </c>
      <c r="F103" s="39" t="s">
        <v>120</v>
      </c>
      <c r="G103" s="44"/>
      <c r="H103" s="43"/>
      <c r="I103" s="43" t="s">
        <v>74</v>
      </c>
      <c r="J103" s="40" t="s">
        <v>121</v>
      </c>
      <c r="K103" s="43" t="s">
        <v>74</v>
      </c>
      <c r="L103" s="41" t="s">
        <v>296</v>
      </c>
      <c r="M103" s="52" t="s">
        <v>297</v>
      </c>
      <c r="N103" s="52" t="s">
        <v>297</v>
      </c>
      <c r="O103" s="47"/>
      <c r="P103" s="48"/>
      <c r="Q103" s="48">
        <v>0</v>
      </c>
      <c r="R103" s="48">
        <v>0</v>
      </c>
      <c r="S103" s="53">
        <f t="shared" si="19"/>
        <v>0</v>
      </c>
      <c r="T103" s="43">
        <v>0</v>
      </c>
      <c r="U103" s="48">
        <v>527.75</v>
      </c>
      <c r="V103" s="43">
        <v>5</v>
      </c>
      <c r="W103" s="48">
        <v>279.7</v>
      </c>
      <c r="X103" s="43">
        <v>5</v>
      </c>
      <c r="Y103" s="53">
        <f t="shared" ref="Y103:Y114" si="21">(T103*U103)+(V103*W103)</f>
        <v>1398.5</v>
      </c>
      <c r="Z103" s="53">
        <f t="shared" si="20"/>
        <v>1398.5</v>
      </c>
      <c r="AA103" s="70"/>
      <c r="AB103" s="7"/>
      <c r="AC103" s="7"/>
    </row>
    <row r="104" spans="1:29" ht="14.25" x14ac:dyDescent="0.2">
      <c r="A104" s="54" t="s">
        <v>75</v>
      </c>
      <c r="B104" s="79" t="s">
        <v>133</v>
      </c>
      <c r="C104" s="97" t="s">
        <v>235</v>
      </c>
      <c r="D104" s="39" t="s">
        <v>236</v>
      </c>
      <c r="E104" s="39" t="s">
        <v>110</v>
      </c>
      <c r="F104" s="39" t="s">
        <v>120</v>
      </c>
      <c r="G104" s="44"/>
      <c r="H104" s="43"/>
      <c r="I104" s="43" t="s">
        <v>74</v>
      </c>
      <c r="J104" s="40" t="s">
        <v>121</v>
      </c>
      <c r="K104" s="43" t="s">
        <v>74</v>
      </c>
      <c r="L104" s="41" t="s">
        <v>237</v>
      </c>
      <c r="M104" s="52">
        <v>45708</v>
      </c>
      <c r="N104" s="52">
        <v>45708</v>
      </c>
      <c r="O104" s="47"/>
      <c r="P104" s="48"/>
      <c r="Q104" s="48">
        <v>0</v>
      </c>
      <c r="R104" s="48">
        <v>0</v>
      </c>
      <c r="S104" s="53">
        <f t="shared" si="19"/>
        <v>0</v>
      </c>
      <c r="T104" s="43">
        <v>0</v>
      </c>
      <c r="U104" s="48">
        <v>527.75</v>
      </c>
      <c r="V104" s="43">
        <v>1</v>
      </c>
      <c r="W104" s="48">
        <v>279.7</v>
      </c>
      <c r="X104" s="43">
        <v>1</v>
      </c>
      <c r="Y104" s="53">
        <f t="shared" si="21"/>
        <v>279.7</v>
      </c>
      <c r="Z104" s="53">
        <f t="shared" si="20"/>
        <v>279.7</v>
      </c>
      <c r="AA104" s="70"/>
      <c r="AB104" s="7"/>
      <c r="AC104" s="7"/>
    </row>
    <row r="105" spans="1:29" ht="28.5" x14ac:dyDescent="0.2">
      <c r="A105" s="54" t="s">
        <v>75</v>
      </c>
      <c r="B105" s="79" t="s">
        <v>133</v>
      </c>
      <c r="C105" s="97" t="s">
        <v>122</v>
      </c>
      <c r="D105" s="39" t="s">
        <v>123</v>
      </c>
      <c r="E105" s="39" t="s">
        <v>82</v>
      </c>
      <c r="F105" s="39" t="s">
        <v>120</v>
      </c>
      <c r="G105" s="44"/>
      <c r="H105" s="43"/>
      <c r="I105" s="43" t="s">
        <v>74</v>
      </c>
      <c r="J105" s="40" t="s">
        <v>121</v>
      </c>
      <c r="K105" s="43" t="s">
        <v>74</v>
      </c>
      <c r="L105" s="41" t="s">
        <v>298</v>
      </c>
      <c r="M105" s="52" t="s">
        <v>299</v>
      </c>
      <c r="N105" s="52" t="s">
        <v>299</v>
      </c>
      <c r="O105" s="47"/>
      <c r="P105" s="48"/>
      <c r="Q105" s="48">
        <v>0</v>
      </c>
      <c r="R105" s="48">
        <v>0</v>
      </c>
      <c r="S105" s="53">
        <f t="shared" si="19"/>
        <v>0</v>
      </c>
      <c r="T105" s="43">
        <v>0</v>
      </c>
      <c r="U105" s="48">
        <v>0</v>
      </c>
      <c r="V105" s="43">
        <v>2</v>
      </c>
      <c r="W105" s="48">
        <v>279.7</v>
      </c>
      <c r="X105" s="43">
        <v>2</v>
      </c>
      <c r="Y105" s="53">
        <f t="shared" si="21"/>
        <v>559.4</v>
      </c>
      <c r="Z105" s="53">
        <f t="shared" si="20"/>
        <v>559.4</v>
      </c>
      <c r="AA105" s="70"/>
      <c r="AB105" s="7"/>
      <c r="AC105" s="7"/>
    </row>
    <row r="106" spans="1:29" ht="15.75" customHeight="1" x14ac:dyDescent="0.2">
      <c r="A106" s="54" t="s">
        <v>75</v>
      </c>
      <c r="B106" s="79" t="s">
        <v>133</v>
      </c>
      <c r="C106" s="98" t="s">
        <v>124</v>
      </c>
      <c r="D106" s="17" t="s">
        <v>125</v>
      </c>
      <c r="E106" s="17" t="s">
        <v>110</v>
      </c>
      <c r="F106" s="15" t="s">
        <v>111</v>
      </c>
      <c r="G106" s="19"/>
      <c r="H106" s="16"/>
      <c r="I106" s="16" t="s">
        <v>74</v>
      </c>
      <c r="J106" s="17" t="s">
        <v>121</v>
      </c>
      <c r="K106" s="16" t="s">
        <v>74</v>
      </c>
      <c r="L106" s="71" t="s">
        <v>76</v>
      </c>
      <c r="M106" s="72">
        <v>45692</v>
      </c>
      <c r="N106" s="72">
        <v>45692</v>
      </c>
      <c r="O106" s="73"/>
      <c r="P106" s="74"/>
      <c r="Q106" s="74">
        <v>0</v>
      </c>
      <c r="R106" s="74">
        <v>0</v>
      </c>
      <c r="S106" s="74">
        <f t="shared" si="19"/>
        <v>0</v>
      </c>
      <c r="T106" s="16">
        <v>0</v>
      </c>
      <c r="U106" s="74">
        <v>0</v>
      </c>
      <c r="V106" s="16">
        <v>1</v>
      </c>
      <c r="W106" s="48">
        <v>279.7</v>
      </c>
      <c r="X106" s="16">
        <v>1</v>
      </c>
      <c r="Y106" s="74">
        <f t="shared" si="21"/>
        <v>279.7</v>
      </c>
      <c r="Z106" s="74">
        <f t="shared" si="20"/>
        <v>279.7</v>
      </c>
      <c r="AA106" s="75"/>
      <c r="AB106" s="7"/>
      <c r="AC106" s="7"/>
    </row>
    <row r="107" spans="1:29" ht="57" x14ac:dyDescent="0.2">
      <c r="A107" s="54" t="s">
        <v>75</v>
      </c>
      <c r="B107" s="79" t="s">
        <v>133</v>
      </c>
      <c r="C107" s="95" t="s">
        <v>108</v>
      </c>
      <c r="D107" s="15" t="s">
        <v>109</v>
      </c>
      <c r="E107" s="15" t="s">
        <v>110</v>
      </c>
      <c r="F107" s="15" t="s">
        <v>111</v>
      </c>
      <c r="G107" s="19"/>
      <c r="H107" s="15"/>
      <c r="I107" s="15" t="s">
        <v>74</v>
      </c>
      <c r="J107" s="16" t="s">
        <v>76</v>
      </c>
      <c r="K107" s="15" t="s">
        <v>74</v>
      </c>
      <c r="L107" s="76" t="s">
        <v>300</v>
      </c>
      <c r="M107" s="20" t="s">
        <v>301</v>
      </c>
      <c r="N107" s="20" t="s">
        <v>301</v>
      </c>
      <c r="O107" s="20"/>
      <c r="P107" s="42"/>
      <c r="Q107" s="42">
        <v>0</v>
      </c>
      <c r="R107" s="42">
        <v>0</v>
      </c>
      <c r="S107" s="49">
        <f t="shared" si="19"/>
        <v>0</v>
      </c>
      <c r="T107" s="15">
        <v>0</v>
      </c>
      <c r="U107" s="42">
        <v>0</v>
      </c>
      <c r="V107" s="15">
        <v>8</v>
      </c>
      <c r="W107" s="48">
        <v>279.7</v>
      </c>
      <c r="X107" s="15">
        <v>8</v>
      </c>
      <c r="Y107" s="49">
        <f t="shared" si="21"/>
        <v>2237.6</v>
      </c>
      <c r="Z107" s="49">
        <f t="shared" si="20"/>
        <v>2237.6</v>
      </c>
      <c r="AA107" s="77"/>
      <c r="AB107" s="7"/>
      <c r="AC107" s="7"/>
    </row>
    <row r="108" spans="1:29" ht="28.5" x14ac:dyDescent="0.2">
      <c r="A108" s="54" t="s">
        <v>75</v>
      </c>
      <c r="B108" s="79" t="s">
        <v>133</v>
      </c>
      <c r="C108" s="99" t="s">
        <v>128</v>
      </c>
      <c r="D108" s="18" t="s">
        <v>129</v>
      </c>
      <c r="E108" s="18" t="s">
        <v>112</v>
      </c>
      <c r="F108" s="18" t="s">
        <v>302</v>
      </c>
      <c r="G108" s="86"/>
      <c r="H108" s="15"/>
      <c r="I108" s="15" t="s">
        <v>74</v>
      </c>
      <c r="J108" s="16" t="s">
        <v>76</v>
      </c>
      <c r="K108" s="15" t="s">
        <v>74</v>
      </c>
      <c r="L108" s="76" t="s">
        <v>303</v>
      </c>
      <c r="M108" s="89" t="s">
        <v>304</v>
      </c>
      <c r="N108" s="20" t="s">
        <v>304</v>
      </c>
      <c r="O108" s="20"/>
      <c r="P108" s="42"/>
      <c r="Q108" s="42">
        <v>0</v>
      </c>
      <c r="R108" s="42">
        <v>0</v>
      </c>
      <c r="S108" s="49">
        <f t="shared" si="19"/>
        <v>0</v>
      </c>
      <c r="T108" s="15">
        <v>0</v>
      </c>
      <c r="U108" s="42">
        <v>0</v>
      </c>
      <c r="V108" s="15">
        <v>2</v>
      </c>
      <c r="W108" s="48">
        <v>279.7</v>
      </c>
      <c r="X108" s="15">
        <v>2</v>
      </c>
      <c r="Y108" s="49">
        <f t="shared" si="21"/>
        <v>559.4</v>
      </c>
      <c r="Z108" s="49">
        <f>S108+Y108</f>
        <v>559.4</v>
      </c>
      <c r="AA108" s="77"/>
      <c r="AB108" s="7"/>
      <c r="AC108" s="7"/>
    </row>
    <row r="109" spans="1:29" ht="28.5" x14ac:dyDescent="0.2">
      <c r="A109" s="54" t="s">
        <v>75</v>
      </c>
      <c r="B109" s="79" t="s">
        <v>133</v>
      </c>
      <c r="C109" s="99" t="s">
        <v>182</v>
      </c>
      <c r="D109" s="18" t="s">
        <v>183</v>
      </c>
      <c r="E109" s="15" t="s">
        <v>130</v>
      </c>
      <c r="F109" s="18" t="s">
        <v>305</v>
      </c>
      <c r="G109" s="86"/>
      <c r="H109" s="15"/>
      <c r="I109" s="15" t="s">
        <v>74</v>
      </c>
      <c r="J109" s="16" t="s">
        <v>76</v>
      </c>
      <c r="K109" s="15" t="s">
        <v>74</v>
      </c>
      <c r="L109" s="76" t="s">
        <v>306</v>
      </c>
      <c r="M109" s="89">
        <v>45694</v>
      </c>
      <c r="N109" s="20">
        <v>45694</v>
      </c>
      <c r="O109" s="20"/>
      <c r="P109" s="42"/>
      <c r="Q109" s="42">
        <v>0</v>
      </c>
      <c r="R109" s="42">
        <v>0</v>
      </c>
      <c r="S109" s="49">
        <f t="shared" si="19"/>
        <v>0</v>
      </c>
      <c r="T109" s="15">
        <v>0</v>
      </c>
      <c r="U109" s="42">
        <v>0</v>
      </c>
      <c r="V109" s="15">
        <v>1</v>
      </c>
      <c r="W109" s="48">
        <v>279.7</v>
      </c>
      <c r="X109" s="15">
        <v>1</v>
      </c>
      <c r="Y109" s="49">
        <f t="shared" si="21"/>
        <v>279.7</v>
      </c>
      <c r="Z109" s="49">
        <f t="shared" si="20"/>
        <v>279.7</v>
      </c>
      <c r="AA109" s="77"/>
      <c r="AB109" s="7"/>
      <c r="AC109" s="7"/>
    </row>
    <row r="110" spans="1:29" ht="14.25" x14ac:dyDescent="0.2">
      <c r="A110" s="54" t="s">
        <v>75</v>
      </c>
      <c r="B110" s="79" t="s">
        <v>133</v>
      </c>
      <c r="C110" s="100" t="s">
        <v>307</v>
      </c>
      <c r="D110" s="33" t="s">
        <v>126</v>
      </c>
      <c r="E110" s="33" t="s">
        <v>184</v>
      </c>
      <c r="F110" s="33" t="s">
        <v>308</v>
      </c>
      <c r="G110" s="87"/>
      <c r="H110" s="43"/>
      <c r="I110" s="43" t="s">
        <v>74</v>
      </c>
      <c r="J110" s="45" t="s">
        <v>76</v>
      </c>
      <c r="K110" s="43" t="s">
        <v>74</v>
      </c>
      <c r="L110" s="46" t="s">
        <v>309</v>
      </c>
      <c r="M110" s="90">
        <v>45694</v>
      </c>
      <c r="N110" s="81">
        <v>45694</v>
      </c>
      <c r="O110" s="82"/>
      <c r="P110" s="83"/>
      <c r="Q110" s="83">
        <v>0</v>
      </c>
      <c r="R110" s="83">
        <v>0</v>
      </c>
      <c r="S110" s="84">
        <f t="shared" si="19"/>
        <v>0</v>
      </c>
      <c r="T110" s="79">
        <v>0</v>
      </c>
      <c r="U110" s="83">
        <v>0</v>
      </c>
      <c r="V110" s="79">
        <v>1</v>
      </c>
      <c r="W110" s="83">
        <v>279.7</v>
      </c>
      <c r="X110" s="79">
        <v>1</v>
      </c>
      <c r="Y110" s="84">
        <f t="shared" si="21"/>
        <v>279.7</v>
      </c>
      <c r="Z110" s="84">
        <f t="shared" si="20"/>
        <v>279.7</v>
      </c>
      <c r="AA110" s="85"/>
      <c r="AB110" s="7"/>
      <c r="AC110" s="7"/>
    </row>
    <row r="111" spans="1:29" ht="28.5" x14ac:dyDescent="0.2">
      <c r="A111" s="54" t="s">
        <v>75</v>
      </c>
      <c r="B111" s="79" t="s">
        <v>133</v>
      </c>
      <c r="C111" s="100" t="s">
        <v>267</v>
      </c>
      <c r="D111" s="33" t="s">
        <v>268</v>
      </c>
      <c r="E111" s="33" t="s">
        <v>110</v>
      </c>
      <c r="F111" s="33" t="s">
        <v>256</v>
      </c>
      <c r="G111" s="87"/>
      <c r="H111" s="43"/>
      <c r="I111" s="43" t="s">
        <v>74</v>
      </c>
      <c r="J111" s="45" t="s">
        <v>76</v>
      </c>
      <c r="K111" s="43" t="s">
        <v>74</v>
      </c>
      <c r="L111" s="46" t="s">
        <v>269</v>
      </c>
      <c r="M111" s="90" t="s">
        <v>270</v>
      </c>
      <c r="N111" s="81" t="s">
        <v>270</v>
      </c>
      <c r="O111" s="82"/>
      <c r="P111" s="83"/>
      <c r="Q111" s="83">
        <v>0</v>
      </c>
      <c r="R111" s="83">
        <v>0</v>
      </c>
      <c r="S111" s="84">
        <f t="shared" si="19"/>
        <v>0</v>
      </c>
      <c r="T111" s="79">
        <v>0</v>
      </c>
      <c r="U111" s="83">
        <v>0</v>
      </c>
      <c r="V111" s="79">
        <v>4</v>
      </c>
      <c r="W111" s="83">
        <v>279.7</v>
      </c>
      <c r="X111" s="79">
        <v>4</v>
      </c>
      <c r="Y111" s="84">
        <f t="shared" si="21"/>
        <v>1118.8</v>
      </c>
      <c r="Z111" s="84">
        <f t="shared" si="20"/>
        <v>1118.8</v>
      </c>
      <c r="AA111" s="85"/>
      <c r="AB111" s="7"/>
      <c r="AC111" s="7"/>
    </row>
    <row r="112" spans="1:29" ht="42.75" x14ac:dyDescent="0.2">
      <c r="A112" s="54" t="s">
        <v>75</v>
      </c>
      <c r="B112" s="79" t="s">
        <v>133</v>
      </c>
      <c r="C112" s="97" t="s">
        <v>251</v>
      </c>
      <c r="D112" s="39" t="s">
        <v>252</v>
      </c>
      <c r="E112" s="39" t="s">
        <v>110</v>
      </c>
      <c r="F112" s="39" t="s">
        <v>253</v>
      </c>
      <c r="G112" s="50"/>
      <c r="H112" s="43"/>
      <c r="I112" s="43" t="s">
        <v>74</v>
      </c>
      <c r="J112" s="40" t="s">
        <v>76</v>
      </c>
      <c r="K112" s="43" t="s">
        <v>74</v>
      </c>
      <c r="L112" s="41" t="s">
        <v>271</v>
      </c>
      <c r="M112" s="92" t="s">
        <v>272</v>
      </c>
      <c r="N112" s="52" t="s">
        <v>272</v>
      </c>
      <c r="O112" s="47"/>
      <c r="P112" s="48"/>
      <c r="Q112" s="48">
        <v>0</v>
      </c>
      <c r="R112" s="48">
        <v>0</v>
      </c>
      <c r="S112" s="53">
        <f t="shared" si="19"/>
        <v>0</v>
      </c>
      <c r="T112" s="43">
        <v>0</v>
      </c>
      <c r="U112" s="48">
        <v>0</v>
      </c>
      <c r="V112" s="43">
        <v>4</v>
      </c>
      <c r="W112" s="48">
        <v>279.7</v>
      </c>
      <c r="X112" s="43">
        <v>4</v>
      </c>
      <c r="Y112" s="53">
        <f t="shared" si="21"/>
        <v>1118.8</v>
      </c>
      <c r="Z112" s="53">
        <f t="shared" si="20"/>
        <v>1118.8</v>
      </c>
      <c r="AA112" s="70"/>
      <c r="AB112" s="7"/>
      <c r="AC112" s="7"/>
    </row>
    <row r="113" spans="1:29" ht="28.5" x14ac:dyDescent="0.2">
      <c r="A113" s="54" t="s">
        <v>75</v>
      </c>
      <c r="B113" s="79" t="s">
        <v>133</v>
      </c>
      <c r="C113" s="101" t="s">
        <v>113</v>
      </c>
      <c r="D113" s="16" t="s">
        <v>114</v>
      </c>
      <c r="E113" s="16" t="s">
        <v>115</v>
      </c>
      <c r="F113" s="16" t="s">
        <v>256</v>
      </c>
      <c r="G113" s="19"/>
      <c r="H113" s="16"/>
      <c r="I113" s="16" t="s">
        <v>74</v>
      </c>
      <c r="J113" s="16" t="s">
        <v>76</v>
      </c>
      <c r="K113" s="16" t="s">
        <v>74</v>
      </c>
      <c r="L113" s="78" t="s">
        <v>273</v>
      </c>
      <c r="M113" s="73" t="s">
        <v>274</v>
      </c>
      <c r="N113" s="73" t="s">
        <v>275</v>
      </c>
      <c r="O113" s="73"/>
      <c r="P113" s="74"/>
      <c r="Q113" s="74">
        <v>0</v>
      </c>
      <c r="R113" s="74">
        <v>0</v>
      </c>
      <c r="S113" s="74">
        <f t="shared" si="19"/>
        <v>0</v>
      </c>
      <c r="T113" s="16">
        <v>1</v>
      </c>
      <c r="U113" s="74">
        <v>559.41</v>
      </c>
      <c r="V113" s="16">
        <v>2</v>
      </c>
      <c r="W113" s="48">
        <v>279.7</v>
      </c>
      <c r="X113" s="16">
        <v>3</v>
      </c>
      <c r="Y113" s="74">
        <f t="shared" si="21"/>
        <v>1118.81</v>
      </c>
      <c r="Z113" s="74">
        <f t="shared" si="20"/>
        <v>1118.81</v>
      </c>
      <c r="AA113" s="75"/>
      <c r="AB113" s="7"/>
      <c r="AC113" s="7"/>
    </row>
    <row r="114" spans="1:29" ht="15.75" customHeight="1" x14ac:dyDescent="0.2">
      <c r="A114" s="54" t="s">
        <v>75</v>
      </c>
      <c r="B114" s="79" t="s">
        <v>133</v>
      </c>
      <c r="C114" s="95" t="s">
        <v>116</v>
      </c>
      <c r="D114" s="15" t="s">
        <v>117</v>
      </c>
      <c r="E114" s="15" t="s">
        <v>118</v>
      </c>
      <c r="F114" s="15" t="s">
        <v>111</v>
      </c>
      <c r="G114" s="19"/>
      <c r="H114" s="15"/>
      <c r="I114" s="15" t="s">
        <v>74</v>
      </c>
      <c r="J114" s="16" t="s">
        <v>76</v>
      </c>
      <c r="K114" s="15" t="s">
        <v>74</v>
      </c>
      <c r="L114" s="76" t="s">
        <v>276</v>
      </c>
      <c r="M114" s="20">
        <v>45706</v>
      </c>
      <c r="N114" s="20">
        <v>45706</v>
      </c>
      <c r="O114" s="20"/>
      <c r="P114" s="42"/>
      <c r="Q114" s="42">
        <v>0</v>
      </c>
      <c r="R114" s="42">
        <v>0</v>
      </c>
      <c r="S114" s="49">
        <f t="shared" si="19"/>
        <v>0</v>
      </c>
      <c r="T114" s="15">
        <v>0</v>
      </c>
      <c r="U114" s="42">
        <v>0</v>
      </c>
      <c r="V114" s="15">
        <v>1</v>
      </c>
      <c r="W114" s="48">
        <v>279.7</v>
      </c>
      <c r="X114" s="15">
        <v>1</v>
      </c>
      <c r="Y114" s="49">
        <f t="shared" si="21"/>
        <v>279.7</v>
      </c>
      <c r="Z114" s="49">
        <f t="shared" si="20"/>
        <v>279.7</v>
      </c>
      <c r="AA114" s="77"/>
      <c r="AB114" s="7"/>
      <c r="AC114" s="7"/>
    </row>
    <row r="115" spans="1:29" ht="15.75" customHeight="1" x14ac:dyDescent="0.2">
      <c r="A115" s="54" t="s">
        <v>75</v>
      </c>
      <c r="B115" s="79" t="s">
        <v>133</v>
      </c>
      <c r="C115" s="101" t="s">
        <v>261</v>
      </c>
      <c r="D115" s="16" t="s">
        <v>262</v>
      </c>
      <c r="E115" s="16" t="s">
        <v>110</v>
      </c>
      <c r="F115" s="17" t="s">
        <v>111</v>
      </c>
      <c r="G115" s="19"/>
      <c r="H115" s="16"/>
      <c r="I115" s="16" t="s">
        <v>74</v>
      </c>
      <c r="J115" s="16" t="s">
        <v>76</v>
      </c>
      <c r="K115" s="16" t="s">
        <v>74</v>
      </c>
      <c r="L115" s="78" t="s">
        <v>181</v>
      </c>
      <c r="M115" s="73">
        <v>45709</v>
      </c>
      <c r="N115" s="73">
        <v>45709</v>
      </c>
      <c r="O115" s="73"/>
      <c r="P115" s="74"/>
      <c r="Q115" s="74">
        <v>0</v>
      </c>
      <c r="R115" s="74">
        <v>0</v>
      </c>
      <c r="S115" s="74">
        <f t="shared" si="19"/>
        <v>0</v>
      </c>
      <c r="T115" s="16">
        <v>0</v>
      </c>
      <c r="U115" s="74">
        <v>0</v>
      </c>
      <c r="V115" s="16">
        <v>1</v>
      </c>
      <c r="W115" s="48">
        <v>279.7</v>
      </c>
      <c r="X115" s="16">
        <v>1</v>
      </c>
      <c r="Y115" s="74">
        <v>279.7</v>
      </c>
      <c r="Z115" s="74">
        <f t="shared" si="20"/>
        <v>279.7</v>
      </c>
      <c r="AA115" s="75"/>
      <c r="AB115" s="7"/>
      <c r="AC115" s="7"/>
    </row>
    <row r="116" spans="1:29" ht="15.75" customHeight="1" x14ac:dyDescent="0.2">
      <c r="A116" s="54" t="s">
        <v>75</v>
      </c>
      <c r="B116" s="79" t="s">
        <v>133</v>
      </c>
      <c r="C116" s="95" t="s">
        <v>178</v>
      </c>
      <c r="D116" s="15" t="s">
        <v>179</v>
      </c>
      <c r="E116" s="15" t="s">
        <v>180</v>
      </c>
      <c r="F116" s="15" t="s">
        <v>111</v>
      </c>
      <c r="G116" s="86"/>
      <c r="H116" s="15"/>
      <c r="I116" s="15" t="s">
        <v>74</v>
      </c>
      <c r="J116" s="16" t="s">
        <v>76</v>
      </c>
      <c r="K116" s="15" t="s">
        <v>74</v>
      </c>
      <c r="L116" s="76" t="s">
        <v>78</v>
      </c>
      <c r="M116" s="89">
        <v>45708</v>
      </c>
      <c r="N116" s="20">
        <v>45708</v>
      </c>
      <c r="O116" s="20"/>
      <c r="P116" s="42"/>
      <c r="Q116" s="42">
        <v>0</v>
      </c>
      <c r="R116" s="42">
        <v>0</v>
      </c>
      <c r="S116" s="49">
        <f t="shared" si="19"/>
        <v>0</v>
      </c>
      <c r="T116" s="15">
        <v>0</v>
      </c>
      <c r="U116" s="42">
        <v>0</v>
      </c>
      <c r="V116" s="15">
        <v>1</v>
      </c>
      <c r="W116" s="48">
        <v>279.7</v>
      </c>
      <c r="X116" s="15">
        <v>1</v>
      </c>
      <c r="Y116" s="49">
        <f t="shared" ref="Y116:Y118" si="22">(T116*U116)+(V116*W116)</f>
        <v>279.7</v>
      </c>
      <c r="Z116" s="49">
        <f t="shared" si="20"/>
        <v>279.7</v>
      </c>
      <c r="AA116" s="77"/>
      <c r="AB116" s="7"/>
      <c r="AC116" s="7"/>
    </row>
    <row r="117" spans="1:29" ht="15.75" customHeight="1" x14ac:dyDescent="0.2">
      <c r="A117" s="54" t="s">
        <v>75</v>
      </c>
      <c r="B117" s="79" t="s">
        <v>133</v>
      </c>
      <c r="C117" s="100" t="s">
        <v>277</v>
      </c>
      <c r="D117" s="33" t="s">
        <v>132</v>
      </c>
      <c r="E117" s="33" t="s">
        <v>184</v>
      </c>
      <c r="F117" s="33" t="s">
        <v>185</v>
      </c>
      <c r="G117" s="87"/>
      <c r="H117" s="43"/>
      <c r="I117" s="43" t="s">
        <v>74</v>
      </c>
      <c r="J117" s="45" t="s">
        <v>278</v>
      </c>
      <c r="K117" s="43" t="s">
        <v>74</v>
      </c>
      <c r="L117" s="46" t="s">
        <v>279</v>
      </c>
      <c r="M117" s="90">
        <v>45693</v>
      </c>
      <c r="N117" s="81">
        <v>45693</v>
      </c>
      <c r="O117" s="82"/>
      <c r="P117" s="83"/>
      <c r="Q117" s="83">
        <v>0</v>
      </c>
      <c r="R117" s="83">
        <v>0</v>
      </c>
      <c r="S117" s="84">
        <f t="shared" si="19"/>
        <v>0</v>
      </c>
      <c r="T117" s="79">
        <v>0</v>
      </c>
      <c r="U117" s="83">
        <v>0</v>
      </c>
      <c r="V117" s="79">
        <v>1</v>
      </c>
      <c r="W117" s="83">
        <v>279.7</v>
      </c>
      <c r="X117" s="79">
        <v>1</v>
      </c>
      <c r="Y117" s="84">
        <f t="shared" si="22"/>
        <v>279.7</v>
      </c>
      <c r="Z117" s="84">
        <f t="shared" si="20"/>
        <v>279.7</v>
      </c>
      <c r="AA117" s="85"/>
      <c r="AB117" s="7"/>
      <c r="AC117" s="7"/>
    </row>
    <row r="118" spans="1:29" ht="15.75" customHeight="1" x14ac:dyDescent="0.2">
      <c r="A118" s="54" t="s">
        <v>75</v>
      </c>
      <c r="B118" s="79" t="s">
        <v>133</v>
      </c>
      <c r="C118" s="100" t="s">
        <v>280</v>
      </c>
      <c r="D118" s="33" t="s">
        <v>131</v>
      </c>
      <c r="E118" s="33" t="s">
        <v>184</v>
      </c>
      <c r="F118" s="33" t="s">
        <v>281</v>
      </c>
      <c r="G118" s="87"/>
      <c r="H118" s="43"/>
      <c r="I118" s="43" t="s">
        <v>74</v>
      </c>
      <c r="J118" s="45" t="s">
        <v>78</v>
      </c>
      <c r="K118" s="43" t="s">
        <v>74</v>
      </c>
      <c r="L118" s="46" t="s">
        <v>76</v>
      </c>
      <c r="M118" s="90">
        <v>45693</v>
      </c>
      <c r="N118" s="81">
        <v>45693</v>
      </c>
      <c r="O118" s="82"/>
      <c r="P118" s="83"/>
      <c r="Q118" s="83">
        <v>0</v>
      </c>
      <c r="R118" s="83">
        <v>0</v>
      </c>
      <c r="S118" s="84">
        <f t="shared" si="19"/>
        <v>0</v>
      </c>
      <c r="T118" s="79">
        <v>0</v>
      </c>
      <c r="U118" s="83">
        <v>0</v>
      </c>
      <c r="V118" s="79">
        <v>1</v>
      </c>
      <c r="W118" s="83">
        <v>279.7</v>
      </c>
      <c r="X118" s="79">
        <v>1</v>
      </c>
      <c r="Y118" s="84">
        <f t="shared" si="22"/>
        <v>279.7</v>
      </c>
      <c r="Z118" s="84">
        <f t="shared" si="20"/>
        <v>279.7</v>
      </c>
      <c r="AA118" s="85"/>
      <c r="AB118" s="7"/>
      <c r="AC118" s="7"/>
    </row>
    <row r="119" spans="1:29" ht="15.75" customHeight="1" x14ac:dyDescent="0.2">
      <c r="A119" s="54" t="s">
        <v>75</v>
      </c>
      <c r="B119" s="54" t="s">
        <v>88</v>
      </c>
      <c r="C119" s="59" t="s">
        <v>89</v>
      </c>
      <c r="D119" s="54" t="s">
        <v>91</v>
      </c>
      <c r="E119" s="63" t="s">
        <v>90</v>
      </c>
      <c r="F119" s="63" t="s">
        <v>85</v>
      </c>
      <c r="G119" s="88"/>
      <c r="H119" s="54"/>
      <c r="I119" s="54" t="s">
        <v>74</v>
      </c>
      <c r="J119" s="56" t="s">
        <v>83</v>
      </c>
      <c r="K119" s="54" t="s">
        <v>74</v>
      </c>
      <c r="L119" s="64" t="s">
        <v>84</v>
      </c>
      <c r="M119" s="91">
        <v>45691</v>
      </c>
      <c r="N119" s="62">
        <v>45693</v>
      </c>
      <c r="O119" s="57"/>
      <c r="P119" s="60"/>
      <c r="Q119" s="60">
        <v>0</v>
      </c>
      <c r="R119" s="60">
        <v>0</v>
      </c>
      <c r="S119" s="61">
        <v>0</v>
      </c>
      <c r="T119" s="54">
        <v>2</v>
      </c>
      <c r="U119" s="60">
        <v>120</v>
      </c>
      <c r="V119" s="54">
        <v>0</v>
      </c>
      <c r="W119" s="60">
        <v>55</v>
      </c>
      <c r="X119" s="54">
        <v>2</v>
      </c>
      <c r="Y119" s="61">
        <v>240</v>
      </c>
      <c r="Z119" s="61">
        <v>240</v>
      </c>
      <c r="AA119" s="58" t="s">
        <v>186</v>
      </c>
      <c r="AB119" s="7"/>
      <c r="AC119" s="7"/>
    </row>
    <row r="120" spans="1:29" ht="28.5" x14ac:dyDescent="0.2">
      <c r="A120" s="54" t="s">
        <v>75</v>
      </c>
      <c r="B120" s="54" t="s">
        <v>88</v>
      </c>
      <c r="C120" s="59" t="s">
        <v>89</v>
      </c>
      <c r="D120" s="54" t="s">
        <v>187</v>
      </c>
      <c r="E120" s="63" t="s">
        <v>90</v>
      </c>
      <c r="F120" s="63" t="s">
        <v>188</v>
      </c>
      <c r="G120" s="88"/>
      <c r="H120" s="54"/>
      <c r="I120" s="54" t="s">
        <v>74</v>
      </c>
      <c r="J120" s="56" t="s">
        <v>83</v>
      </c>
      <c r="K120" s="54" t="s">
        <v>74</v>
      </c>
      <c r="L120" s="64" t="s">
        <v>189</v>
      </c>
      <c r="M120" s="91">
        <v>45708</v>
      </c>
      <c r="N120" s="62">
        <v>45709</v>
      </c>
      <c r="O120" s="57"/>
      <c r="P120" s="60"/>
      <c r="Q120" s="60">
        <v>0</v>
      </c>
      <c r="R120" s="60">
        <v>0</v>
      </c>
      <c r="S120" s="61">
        <v>0</v>
      </c>
      <c r="T120" s="54">
        <v>1</v>
      </c>
      <c r="U120" s="60">
        <v>120</v>
      </c>
      <c r="V120" s="54">
        <v>0</v>
      </c>
      <c r="W120" s="60">
        <v>55</v>
      </c>
      <c r="X120" s="54">
        <v>1</v>
      </c>
      <c r="Y120" s="61">
        <v>120</v>
      </c>
      <c r="Z120" s="61">
        <v>120</v>
      </c>
      <c r="AA120" s="58" t="s">
        <v>186</v>
      </c>
      <c r="AB120" s="7"/>
      <c r="AC120" s="7"/>
    </row>
    <row r="121" spans="1:29" ht="15.75" customHeight="1" x14ac:dyDescent="0.2">
      <c r="A121" s="54" t="s">
        <v>75</v>
      </c>
      <c r="B121" s="54" t="s">
        <v>88</v>
      </c>
      <c r="C121" s="59" t="s">
        <v>89</v>
      </c>
      <c r="D121" s="54" t="s">
        <v>187</v>
      </c>
      <c r="E121" s="63" t="s">
        <v>90</v>
      </c>
      <c r="F121" s="63" t="s">
        <v>190</v>
      </c>
      <c r="G121" s="55"/>
      <c r="H121" s="54"/>
      <c r="I121" s="54" t="s">
        <v>74</v>
      </c>
      <c r="J121" s="56" t="s">
        <v>83</v>
      </c>
      <c r="K121" s="54" t="s">
        <v>74</v>
      </c>
      <c r="L121" s="64" t="s">
        <v>73</v>
      </c>
      <c r="M121" s="65">
        <v>45699</v>
      </c>
      <c r="N121" s="62">
        <v>45701</v>
      </c>
      <c r="O121" s="57"/>
      <c r="P121" s="60"/>
      <c r="Q121" s="60">
        <v>0</v>
      </c>
      <c r="R121" s="60">
        <v>0</v>
      </c>
      <c r="S121" s="61">
        <v>0</v>
      </c>
      <c r="T121" s="54">
        <v>2</v>
      </c>
      <c r="U121" s="60">
        <v>120</v>
      </c>
      <c r="V121" s="54">
        <v>1</v>
      </c>
      <c r="W121" s="60">
        <v>55</v>
      </c>
      <c r="X121" s="54">
        <v>3</v>
      </c>
      <c r="Y121" s="61">
        <v>295</v>
      </c>
      <c r="Z121" s="61">
        <v>295</v>
      </c>
      <c r="AA121" s="58" t="s">
        <v>186</v>
      </c>
      <c r="AB121" s="7"/>
      <c r="AC121" s="7"/>
    </row>
    <row r="122" spans="1:29" ht="15.75" customHeight="1" x14ac:dyDescent="0.2">
      <c r="A122" s="54" t="s">
        <v>75</v>
      </c>
      <c r="B122" s="54" t="s">
        <v>88</v>
      </c>
      <c r="C122" s="59" t="s">
        <v>86</v>
      </c>
      <c r="D122" s="63" t="s">
        <v>94</v>
      </c>
      <c r="E122" s="54" t="s">
        <v>87</v>
      </c>
      <c r="F122" s="66" t="s">
        <v>191</v>
      </c>
      <c r="G122" s="55"/>
      <c r="H122" s="54"/>
      <c r="I122" s="54" t="s">
        <v>74</v>
      </c>
      <c r="J122" s="56" t="s">
        <v>83</v>
      </c>
      <c r="K122" s="54" t="s">
        <v>74</v>
      </c>
      <c r="L122" s="64" t="s">
        <v>73</v>
      </c>
      <c r="M122" s="65">
        <v>45690</v>
      </c>
      <c r="N122" s="62">
        <v>45692</v>
      </c>
      <c r="O122" s="57"/>
      <c r="P122" s="60"/>
      <c r="Q122" s="60">
        <v>0</v>
      </c>
      <c r="R122" s="60">
        <v>0</v>
      </c>
      <c r="S122" s="61">
        <v>0</v>
      </c>
      <c r="T122" s="54">
        <v>2</v>
      </c>
      <c r="U122" s="60">
        <v>559.41</v>
      </c>
      <c r="V122" s="54">
        <v>0</v>
      </c>
      <c r="W122" s="60">
        <v>279.7</v>
      </c>
      <c r="X122" s="54">
        <v>2</v>
      </c>
      <c r="Y122" s="61">
        <v>1118.82</v>
      </c>
      <c r="Z122" s="61">
        <v>1118.82</v>
      </c>
      <c r="AA122" s="68" t="s">
        <v>192</v>
      </c>
      <c r="AB122" s="7"/>
      <c r="AC122" s="7"/>
    </row>
    <row r="123" spans="1:29" ht="15.75" customHeight="1" x14ac:dyDescent="0.2">
      <c r="A123" s="54" t="s">
        <v>75</v>
      </c>
      <c r="B123" s="54" t="s">
        <v>88</v>
      </c>
      <c r="C123" s="59" t="s">
        <v>86</v>
      </c>
      <c r="D123" s="63" t="s">
        <v>94</v>
      </c>
      <c r="E123" s="54" t="s">
        <v>87</v>
      </c>
      <c r="F123" s="63" t="s">
        <v>193</v>
      </c>
      <c r="G123" s="55"/>
      <c r="H123" s="54"/>
      <c r="I123" s="54" t="s">
        <v>74</v>
      </c>
      <c r="J123" s="56" t="s">
        <v>83</v>
      </c>
      <c r="K123" s="54" t="s">
        <v>74</v>
      </c>
      <c r="L123" s="64" t="s">
        <v>80</v>
      </c>
      <c r="M123" s="65">
        <v>45701</v>
      </c>
      <c r="N123" s="62">
        <v>45701</v>
      </c>
      <c r="O123" s="57"/>
      <c r="P123" s="60"/>
      <c r="Q123" s="60">
        <v>0</v>
      </c>
      <c r="R123" s="60">
        <v>0</v>
      </c>
      <c r="S123" s="61">
        <v>0</v>
      </c>
      <c r="T123" s="54">
        <v>0</v>
      </c>
      <c r="U123" s="60">
        <v>559.41</v>
      </c>
      <c r="V123" s="54">
        <v>1</v>
      </c>
      <c r="W123" s="60">
        <v>279.7</v>
      </c>
      <c r="X123" s="54">
        <v>1</v>
      </c>
      <c r="Y123" s="61">
        <v>279.7</v>
      </c>
      <c r="Z123" s="61">
        <v>279.7</v>
      </c>
      <c r="AA123" s="58" t="s">
        <v>186</v>
      </c>
      <c r="AB123" s="7"/>
      <c r="AC123" s="7"/>
    </row>
    <row r="124" spans="1:29" ht="28.5" x14ac:dyDescent="0.2">
      <c r="A124" s="54" t="s">
        <v>75</v>
      </c>
      <c r="B124" s="54" t="s">
        <v>88</v>
      </c>
      <c r="C124" s="59" t="s">
        <v>86</v>
      </c>
      <c r="D124" s="63" t="s">
        <v>92</v>
      </c>
      <c r="E124" s="54" t="s">
        <v>87</v>
      </c>
      <c r="F124" s="63" t="s">
        <v>194</v>
      </c>
      <c r="G124" s="55"/>
      <c r="H124" s="54"/>
      <c r="I124" s="54" t="s">
        <v>74</v>
      </c>
      <c r="J124" s="56" t="s">
        <v>83</v>
      </c>
      <c r="K124" s="54" t="s">
        <v>74</v>
      </c>
      <c r="L124" s="63" t="s">
        <v>195</v>
      </c>
      <c r="M124" s="65">
        <v>45708</v>
      </c>
      <c r="N124" s="65">
        <v>45709</v>
      </c>
      <c r="O124" s="57"/>
      <c r="P124" s="60"/>
      <c r="Q124" s="60">
        <v>0</v>
      </c>
      <c r="R124" s="60">
        <v>0</v>
      </c>
      <c r="S124" s="61">
        <v>0</v>
      </c>
      <c r="T124" s="54">
        <v>1</v>
      </c>
      <c r="U124" s="60">
        <v>559.41</v>
      </c>
      <c r="V124" s="54">
        <v>0</v>
      </c>
      <c r="W124" s="60">
        <v>279.7</v>
      </c>
      <c r="X124" s="54">
        <v>1</v>
      </c>
      <c r="Y124" s="61">
        <v>559.41</v>
      </c>
      <c r="Z124" s="61">
        <v>559.41</v>
      </c>
      <c r="AA124" s="58" t="s">
        <v>186</v>
      </c>
      <c r="AB124" s="7"/>
      <c r="AC124" s="7"/>
    </row>
    <row r="125" spans="1:29" ht="28.5" x14ac:dyDescent="0.2">
      <c r="A125" s="54" t="s">
        <v>75</v>
      </c>
      <c r="B125" s="54" t="s">
        <v>88</v>
      </c>
      <c r="C125" s="59" t="s">
        <v>196</v>
      </c>
      <c r="D125" s="63" t="s">
        <v>197</v>
      </c>
      <c r="E125" s="54" t="s">
        <v>198</v>
      </c>
      <c r="F125" s="63" t="s">
        <v>199</v>
      </c>
      <c r="G125" s="55"/>
      <c r="H125" s="54"/>
      <c r="I125" s="54" t="s">
        <v>74</v>
      </c>
      <c r="J125" s="56" t="s">
        <v>83</v>
      </c>
      <c r="K125" s="54" t="s">
        <v>74</v>
      </c>
      <c r="L125" s="63" t="s">
        <v>195</v>
      </c>
      <c r="M125" s="65">
        <v>45708</v>
      </c>
      <c r="N125" s="65">
        <v>45709</v>
      </c>
      <c r="O125" s="57"/>
      <c r="P125" s="60"/>
      <c r="Q125" s="60">
        <v>0</v>
      </c>
      <c r="R125" s="60">
        <v>0</v>
      </c>
      <c r="S125" s="61">
        <v>0</v>
      </c>
      <c r="T125" s="54">
        <v>1</v>
      </c>
      <c r="U125" s="60">
        <v>170.12</v>
      </c>
      <c r="V125" s="54">
        <v>0</v>
      </c>
      <c r="W125" s="60">
        <v>57</v>
      </c>
      <c r="X125" s="54">
        <v>1</v>
      </c>
      <c r="Y125" s="61">
        <v>170.12</v>
      </c>
      <c r="Z125" s="61">
        <v>170.12</v>
      </c>
      <c r="AA125" s="58" t="s">
        <v>186</v>
      </c>
      <c r="AB125" s="7"/>
      <c r="AC125" s="7"/>
    </row>
    <row r="126" spans="1:29" ht="28.5" x14ac:dyDescent="0.2">
      <c r="A126" s="54" t="s">
        <v>75</v>
      </c>
      <c r="B126" s="54" t="s">
        <v>88</v>
      </c>
      <c r="C126" s="59" t="s">
        <v>95</v>
      </c>
      <c r="D126" s="63" t="s">
        <v>200</v>
      </c>
      <c r="E126" s="54" t="s">
        <v>201</v>
      </c>
      <c r="F126" s="63" t="s">
        <v>199</v>
      </c>
      <c r="G126" s="55"/>
      <c r="H126" s="54"/>
      <c r="I126" s="54" t="s">
        <v>74</v>
      </c>
      <c r="J126" s="56" t="s">
        <v>83</v>
      </c>
      <c r="K126" s="54" t="s">
        <v>74</v>
      </c>
      <c r="L126" s="63" t="s">
        <v>195</v>
      </c>
      <c r="M126" s="65">
        <v>45708</v>
      </c>
      <c r="N126" s="65">
        <v>45709</v>
      </c>
      <c r="O126" s="57"/>
      <c r="P126" s="60"/>
      <c r="Q126" s="60">
        <v>0</v>
      </c>
      <c r="R126" s="60">
        <v>0</v>
      </c>
      <c r="S126" s="61">
        <v>0</v>
      </c>
      <c r="T126" s="54">
        <v>1</v>
      </c>
      <c r="U126" s="60">
        <v>170.12</v>
      </c>
      <c r="V126" s="54">
        <v>0</v>
      </c>
      <c r="W126" s="60">
        <v>57</v>
      </c>
      <c r="X126" s="54">
        <v>1</v>
      </c>
      <c r="Y126" s="61">
        <v>170.12</v>
      </c>
      <c r="Z126" s="61">
        <v>170.12</v>
      </c>
      <c r="AA126" s="67" t="s">
        <v>186</v>
      </c>
      <c r="AB126" s="7"/>
      <c r="AC126" s="7"/>
    </row>
    <row r="127" spans="1:29" ht="15.75" customHeight="1" x14ac:dyDescent="0.2">
      <c r="A127" s="54" t="s">
        <v>75</v>
      </c>
      <c r="B127" s="54" t="s">
        <v>88</v>
      </c>
      <c r="C127" s="59" t="s">
        <v>202</v>
      </c>
      <c r="D127" s="63" t="s">
        <v>203</v>
      </c>
      <c r="E127" s="54" t="s">
        <v>82</v>
      </c>
      <c r="F127" s="63" t="s">
        <v>204</v>
      </c>
      <c r="G127" s="55"/>
      <c r="H127" s="54"/>
      <c r="I127" s="54" t="s">
        <v>74</v>
      </c>
      <c r="J127" s="56" t="s">
        <v>83</v>
      </c>
      <c r="K127" s="54" t="s">
        <v>74</v>
      </c>
      <c r="L127" s="63" t="s">
        <v>96</v>
      </c>
      <c r="M127" s="65">
        <v>45705</v>
      </c>
      <c r="N127" s="65">
        <v>45709</v>
      </c>
      <c r="O127" s="57"/>
      <c r="P127" s="60"/>
      <c r="Q127" s="60">
        <v>0</v>
      </c>
      <c r="R127" s="60">
        <v>0</v>
      </c>
      <c r="S127" s="61">
        <v>0</v>
      </c>
      <c r="T127" s="54">
        <v>4</v>
      </c>
      <c r="U127" s="60">
        <v>559.41</v>
      </c>
      <c r="V127" s="54">
        <v>0</v>
      </c>
      <c r="W127" s="60">
        <v>278.7</v>
      </c>
      <c r="X127" s="54">
        <v>0</v>
      </c>
      <c r="Y127" s="61">
        <v>2237.64</v>
      </c>
      <c r="Z127" s="61">
        <v>2237.64</v>
      </c>
      <c r="AA127" s="67" t="s">
        <v>186</v>
      </c>
      <c r="AB127" s="7"/>
      <c r="AC127" s="7"/>
    </row>
    <row r="128" spans="1:29" ht="15.75" customHeight="1" x14ac:dyDescent="0.2">
      <c r="A128" s="54" t="s">
        <v>75</v>
      </c>
      <c r="B128" s="54" t="s">
        <v>88</v>
      </c>
      <c r="C128" s="59" t="s">
        <v>81</v>
      </c>
      <c r="D128" s="63" t="s">
        <v>205</v>
      </c>
      <c r="E128" s="54" t="s">
        <v>82</v>
      </c>
      <c r="F128" s="63" t="s">
        <v>206</v>
      </c>
      <c r="G128" s="55"/>
      <c r="H128" s="54"/>
      <c r="I128" s="54" t="s">
        <v>74</v>
      </c>
      <c r="J128" s="56" t="s">
        <v>83</v>
      </c>
      <c r="K128" s="54" t="s">
        <v>74</v>
      </c>
      <c r="L128" s="63" t="s">
        <v>207</v>
      </c>
      <c r="M128" s="65">
        <v>45698</v>
      </c>
      <c r="N128" s="65">
        <v>45701</v>
      </c>
      <c r="O128" s="57"/>
      <c r="P128" s="60"/>
      <c r="Q128" s="60">
        <v>0</v>
      </c>
      <c r="R128" s="60">
        <v>0</v>
      </c>
      <c r="S128" s="61">
        <v>0</v>
      </c>
      <c r="T128" s="54">
        <v>3</v>
      </c>
      <c r="U128" s="60">
        <v>559.41</v>
      </c>
      <c r="V128" s="54">
        <v>0</v>
      </c>
      <c r="W128" s="60">
        <v>278.7</v>
      </c>
      <c r="X128" s="54">
        <v>0</v>
      </c>
      <c r="Y128" s="61">
        <v>1678.23</v>
      </c>
      <c r="Z128" s="61">
        <v>1678.23</v>
      </c>
      <c r="AA128" s="67" t="s">
        <v>186</v>
      </c>
      <c r="AB128" s="7"/>
      <c r="AC128" s="7"/>
    </row>
    <row r="129" spans="1:29" ht="15.75" customHeight="1" x14ac:dyDescent="0.2">
      <c r="A129" s="54" t="s">
        <v>75</v>
      </c>
      <c r="B129" s="54" t="s">
        <v>88</v>
      </c>
      <c r="C129" s="59" t="s">
        <v>95</v>
      </c>
      <c r="D129" s="63" t="s">
        <v>200</v>
      </c>
      <c r="E129" s="54" t="s">
        <v>201</v>
      </c>
      <c r="F129" s="63" t="s">
        <v>199</v>
      </c>
      <c r="G129" s="55"/>
      <c r="H129" s="54"/>
      <c r="I129" s="54" t="s">
        <v>74</v>
      </c>
      <c r="J129" s="56" t="s">
        <v>83</v>
      </c>
      <c r="K129" s="54" t="s">
        <v>74</v>
      </c>
      <c r="L129" s="63" t="s">
        <v>208</v>
      </c>
      <c r="M129" s="65">
        <v>45714</v>
      </c>
      <c r="N129" s="65">
        <v>45715</v>
      </c>
      <c r="O129" s="57"/>
      <c r="P129" s="60"/>
      <c r="Q129" s="60">
        <v>0</v>
      </c>
      <c r="R129" s="60">
        <v>0</v>
      </c>
      <c r="S129" s="61">
        <v>0</v>
      </c>
      <c r="T129" s="54">
        <v>1</v>
      </c>
      <c r="U129" s="60">
        <v>170.12</v>
      </c>
      <c r="V129" s="54">
        <v>0</v>
      </c>
      <c r="W129" s="60">
        <v>57</v>
      </c>
      <c r="X129" s="54">
        <v>1</v>
      </c>
      <c r="Y129" s="61">
        <v>170.12</v>
      </c>
      <c r="Z129" s="61">
        <v>170.12</v>
      </c>
      <c r="AA129" s="67" t="s">
        <v>186</v>
      </c>
      <c r="AB129" s="7"/>
      <c r="AC129" s="7"/>
    </row>
    <row r="130" spans="1:29" ht="15.75" customHeight="1" x14ac:dyDescent="0.2">
      <c r="A130" s="54" t="s">
        <v>75</v>
      </c>
      <c r="B130" s="54" t="s">
        <v>88</v>
      </c>
      <c r="C130" s="59" t="s">
        <v>89</v>
      </c>
      <c r="D130" s="54" t="s">
        <v>187</v>
      </c>
      <c r="E130" s="63" t="s">
        <v>90</v>
      </c>
      <c r="F130" s="63" t="s">
        <v>199</v>
      </c>
      <c r="G130" s="55"/>
      <c r="H130" s="54"/>
      <c r="I130" s="54" t="s">
        <v>74</v>
      </c>
      <c r="J130" s="56" t="s">
        <v>83</v>
      </c>
      <c r="K130" s="54" t="s">
        <v>74</v>
      </c>
      <c r="L130" s="63" t="s">
        <v>208</v>
      </c>
      <c r="M130" s="65">
        <v>45714</v>
      </c>
      <c r="N130" s="65">
        <v>45715</v>
      </c>
      <c r="O130" s="57"/>
      <c r="P130" s="60"/>
      <c r="Q130" s="60">
        <v>0</v>
      </c>
      <c r="R130" s="60">
        <v>0</v>
      </c>
      <c r="S130" s="61">
        <v>0</v>
      </c>
      <c r="T130" s="54">
        <v>1</v>
      </c>
      <c r="U130" s="60">
        <v>120</v>
      </c>
      <c r="V130" s="54">
        <v>0</v>
      </c>
      <c r="W130" s="60">
        <v>55</v>
      </c>
      <c r="X130" s="54">
        <v>1</v>
      </c>
      <c r="Y130" s="61">
        <v>120</v>
      </c>
      <c r="Z130" s="61">
        <v>120</v>
      </c>
      <c r="AA130" s="58" t="s">
        <v>186</v>
      </c>
      <c r="AB130" s="7"/>
      <c r="AC130" s="7"/>
    </row>
    <row r="131" spans="1:29" ht="42.75" x14ac:dyDescent="0.2">
      <c r="A131" s="54" t="s">
        <v>75</v>
      </c>
      <c r="B131" s="54" t="s">
        <v>88</v>
      </c>
      <c r="C131" s="59" t="s">
        <v>86</v>
      </c>
      <c r="D131" s="63" t="s">
        <v>92</v>
      </c>
      <c r="E131" s="54" t="s">
        <v>87</v>
      </c>
      <c r="F131" s="63" t="s">
        <v>209</v>
      </c>
      <c r="G131" s="55"/>
      <c r="H131" s="54"/>
      <c r="I131" s="54" t="s">
        <v>74</v>
      </c>
      <c r="J131" s="56" t="s">
        <v>83</v>
      </c>
      <c r="K131" s="54" t="s">
        <v>74</v>
      </c>
      <c r="L131" s="63" t="s">
        <v>210</v>
      </c>
      <c r="M131" s="65">
        <v>45714</v>
      </c>
      <c r="N131" s="65">
        <v>45715</v>
      </c>
      <c r="O131" s="57"/>
      <c r="P131" s="60"/>
      <c r="Q131" s="60">
        <v>0</v>
      </c>
      <c r="R131" s="60">
        <v>0</v>
      </c>
      <c r="S131" s="61">
        <v>0</v>
      </c>
      <c r="T131" s="54">
        <v>1</v>
      </c>
      <c r="U131" s="60">
        <v>559.41</v>
      </c>
      <c r="V131" s="54">
        <v>1</v>
      </c>
      <c r="W131" s="60">
        <v>279.7</v>
      </c>
      <c r="X131" s="54">
        <v>1</v>
      </c>
      <c r="Y131" s="61">
        <v>839.11</v>
      </c>
      <c r="Z131" s="61">
        <v>839.11</v>
      </c>
      <c r="AA131" s="58" t="s">
        <v>186</v>
      </c>
      <c r="AB131" s="7"/>
      <c r="AC131" s="7"/>
    </row>
    <row r="132" spans="1:29" ht="15.75" customHeight="1" x14ac:dyDescent="0.2">
      <c r="A132" s="54" t="s">
        <v>75</v>
      </c>
      <c r="B132" s="54" t="s">
        <v>88</v>
      </c>
      <c r="C132" s="59" t="s">
        <v>211</v>
      </c>
      <c r="D132" s="63" t="s">
        <v>212</v>
      </c>
      <c r="E132" s="54" t="s">
        <v>213</v>
      </c>
      <c r="F132" s="63" t="s">
        <v>214</v>
      </c>
      <c r="G132" s="55"/>
      <c r="H132" s="54"/>
      <c r="I132" s="54" t="s">
        <v>74</v>
      </c>
      <c r="J132" s="56" t="s">
        <v>83</v>
      </c>
      <c r="K132" s="54" t="s">
        <v>74</v>
      </c>
      <c r="L132" s="63" t="s">
        <v>83</v>
      </c>
      <c r="M132" s="65">
        <v>45707</v>
      </c>
      <c r="N132" s="65">
        <v>45708</v>
      </c>
      <c r="O132" s="57"/>
      <c r="P132" s="60"/>
      <c r="Q132" s="60">
        <v>0</v>
      </c>
      <c r="R132" s="60">
        <v>0</v>
      </c>
      <c r="S132" s="61">
        <v>0</v>
      </c>
      <c r="T132" s="54">
        <v>1</v>
      </c>
      <c r="U132" s="60">
        <v>559.41</v>
      </c>
      <c r="V132" s="54">
        <v>0</v>
      </c>
      <c r="W132" s="60">
        <v>278.7</v>
      </c>
      <c r="X132" s="54">
        <v>0</v>
      </c>
      <c r="Y132" s="61">
        <v>559.41</v>
      </c>
      <c r="Z132" s="61">
        <v>559.41</v>
      </c>
      <c r="AA132" s="67" t="s">
        <v>186</v>
      </c>
      <c r="AB132" s="7"/>
      <c r="AC132" s="7"/>
    </row>
    <row r="133" spans="1:29" ht="15.75" customHeight="1" x14ac:dyDescent="0.2">
      <c r="A133" s="5"/>
      <c r="B133" s="4"/>
      <c r="C133" s="6"/>
      <c r="D133" s="7"/>
      <c r="E133" s="7"/>
      <c r="F133" s="7"/>
      <c r="G133" s="8"/>
      <c r="H133" s="8"/>
      <c r="I133" s="8"/>
      <c r="J133" s="8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7"/>
      <c r="AC133" s="7"/>
    </row>
    <row r="134" spans="1:29" ht="15.75" customHeight="1" x14ac:dyDescent="0.25">
      <c r="A134" s="1024" t="s">
        <v>16</v>
      </c>
      <c r="B134" s="1024"/>
      <c r="C134" s="1024"/>
      <c r="D134" s="1024"/>
      <c r="E134" s="1024"/>
      <c r="F134" s="1024"/>
      <c r="G134" s="1024"/>
      <c r="H134" s="1024"/>
      <c r="I134" s="1024"/>
      <c r="J134" s="1024"/>
      <c r="K134" s="1024"/>
      <c r="L134" s="1024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5.75" customHeight="1" x14ac:dyDescent="0.2">
      <c r="A135" s="1021" t="s">
        <v>17</v>
      </c>
      <c r="B135" s="1022"/>
      <c r="C135" s="1022"/>
      <c r="D135" s="1022"/>
      <c r="E135" s="1022"/>
      <c r="F135" s="1022"/>
      <c r="G135" s="1022"/>
      <c r="H135" s="1022"/>
      <c r="I135" s="1022"/>
      <c r="J135" s="1022"/>
      <c r="K135" s="1022"/>
      <c r="L135" s="1023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5.75" customHeight="1" x14ac:dyDescent="0.2">
      <c r="A136" s="1018" t="s">
        <v>18</v>
      </c>
      <c r="B136" s="1019"/>
      <c r="C136" s="1019"/>
      <c r="D136" s="1019"/>
      <c r="E136" s="1019"/>
      <c r="F136" s="1019"/>
      <c r="G136" s="1019"/>
      <c r="H136" s="1019"/>
      <c r="I136" s="1019"/>
      <c r="J136" s="1019"/>
      <c r="K136" s="1019"/>
      <c r="L136" s="1020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5.75" customHeight="1" x14ac:dyDescent="0.2">
      <c r="A137" s="1018" t="s">
        <v>19</v>
      </c>
      <c r="B137" s="1019"/>
      <c r="C137" s="1019"/>
      <c r="D137" s="1019"/>
      <c r="E137" s="1019"/>
      <c r="F137" s="1019"/>
      <c r="G137" s="1019"/>
      <c r="H137" s="1019"/>
      <c r="I137" s="1019"/>
      <c r="J137" s="1019"/>
      <c r="K137" s="1019"/>
      <c r="L137" s="1020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5.75" customHeight="1" x14ac:dyDescent="0.2">
      <c r="A138" s="1018" t="s">
        <v>20</v>
      </c>
      <c r="B138" s="1019"/>
      <c r="C138" s="1019"/>
      <c r="D138" s="1019"/>
      <c r="E138" s="1019"/>
      <c r="F138" s="1019"/>
      <c r="G138" s="1019"/>
      <c r="H138" s="1019"/>
      <c r="I138" s="1019"/>
      <c r="J138" s="1019"/>
      <c r="K138" s="1019"/>
      <c r="L138" s="1020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5.75" customHeight="1" x14ac:dyDescent="0.2">
      <c r="A139" s="1018" t="s">
        <v>21</v>
      </c>
      <c r="B139" s="1019"/>
      <c r="C139" s="1019"/>
      <c r="D139" s="1019"/>
      <c r="E139" s="1019"/>
      <c r="F139" s="1019"/>
      <c r="G139" s="1019"/>
      <c r="H139" s="1019"/>
      <c r="I139" s="1019"/>
      <c r="J139" s="1019"/>
      <c r="K139" s="1019"/>
      <c r="L139" s="1020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5.75" customHeight="1" x14ac:dyDescent="0.2">
      <c r="A140" s="1018" t="s">
        <v>22</v>
      </c>
      <c r="B140" s="1019"/>
      <c r="C140" s="1019"/>
      <c r="D140" s="1019"/>
      <c r="E140" s="1019"/>
      <c r="F140" s="1019"/>
      <c r="G140" s="1019"/>
      <c r="H140" s="1019"/>
      <c r="I140" s="1019"/>
      <c r="J140" s="1019"/>
      <c r="K140" s="1019"/>
      <c r="L140" s="1020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5.75" customHeight="1" x14ac:dyDescent="0.2">
      <c r="A141" s="1018" t="s">
        <v>23</v>
      </c>
      <c r="B141" s="1019"/>
      <c r="C141" s="1019"/>
      <c r="D141" s="1019"/>
      <c r="E141" s="1019"/>
      <c r="F141" s="1019"/>
      <c r="G141" s="1019"/>
      <c r="H141" s="1019"/>
      <c r="I141" s="1019"/>
      <c r="J141" s="1019"/>
      <c r="K141" s="1019"/>
      <c r="L141" s="1020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5.75" customHeight="1" x14ac:dyDescent="0.2">
      <c r="A142" s="1018" t="s">
        <v>49</v>
      </c>
      <c r="B142" s="1019"/>
      <c r="C142" s="1019"/>
      <c r="D142" s="1019"/>
      <c r="E142" s="1019"/>
      <c r="F142" s="1019"/>
      <c r="G142" s="1019"/>
      <c r="H142" s="1019"/>
      <c r="I142" s="1019"/>
      <c r="J142" s="1019"/>
      <c r="K142" s="1019"/>
      <c r="L142" s="1020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5.75" customHeight="1" x14ac:dyDescent="0.2">
      <c r="A143" s="1018" t="s">
        <v>50</v>
      </c>
      <c r="B143" s="1019"/>
      <c r="C143" s="1019"/>
      <c r="D143" s="1019"/>
      <c r="E143" s="1019"/>
      <c r="F143" s="1019"/>
      <c r="G143" s="1019"/>
      <c r="H143" s="1019"/>
      <c r="I143" s="1019"/>
      <c r="J143" s="1019"/>
      <c r="K143" s="1019"/>
      <c r="L143" s="1020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5.75" customHeight="1" x14ac:dyDescent="0.2">
      <c r="A144" s="1018" t="s">
        <v>51</v>
      </c>
      <c r="B144" s="1019"/>
      <c r="C144" s="1019"/>
      <c r="D144" s="1019"/>
      <c r="E144" s="1019"/>
      <c r="F144" s="1019"/>
      <c r="G144" s="1019"/>
      <c r="H144" s="1019"/>
      <c r="I144" s="1019"/>
      <c r="J144" s="1019"/>
      <c r="K144" s="1019"/>
      <c r="L144" s="1020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5.75" customHeight="1" x14ac:dyDescent="0.2">
      <c r="A145" s="1018" t="s">
        <v>52</v>
      </c>
      <c r="B145" s="1019"/>
      <c r="C145" s="1019"/>
      <c r="D145" s="1019"/>
      <c r="E145" s="1019"/>
      <c r="F145" s="1019"/>
      <c r="G145" s="1019"/>
      <c r="H145" s="1019"/>
      <c r="I145" s="1019"/>
      <c r="J145" s="1019"/>
      <c r="K145" s="1019"/>
      <c r="L145" s="1020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5.75" customHeight="1" x14ac:dyDescent="0.2">
      <c r="A146" s="1018" t="s">
        <v>53</v>
      </c>
      <c r="B146" s="1019"/>
      <c r="C146" s="1019"/>
      <c r="D146" s="1019"/>
      <c r="E146" s="1019"/>
      <c r="F146" s="1019"/>
      <c r="G146" s="1019"/>
      <c r="H146" s="1019"/>
      <c r="I146" s="1019"/>
      <c r="J146" s="1019"/>
      <c r="K146" s="1019"/>
      <c r="L146" s="1020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5.75" customHeight="1" x14ac:dyDescent="0.2">
      <c r="A147" s="1018" t="s">
        <v>54</v>
      </c>
      <c r="B147" s="1019"/>
      <c r="C147" s="1019"/>
      <c r="D147" s="1019"/>
      <c r="E147" s="1019"/>
      <c r="F147" s="1019"/>
      <c r="G147" s="1019"/>
      <c r="H147" s="1019"/>
      <c r="I147" s="1019"/>
      <c r="J147" s="1019"/>
      <c r="K147" s="1019"/>
      <c r="L147" s="1020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5.75" customHeight="1" x14ac:dyDescent="0.2">
      <c r="A148" s="1018" t="s">
        <v>55</v>
      </c>
      <c r="B148" s="1019"/>
      <c r="C148" s="1019"/>
      <c r="D148" s="1019"/>
      <c r="E148" s="1019"/>
      <c r="F148" s="1019"/>
      <c r="G148" s="1019"/>
      <c r="H148" s="1019"/>
      <c r="I148" s="1019"/>
      <c r="J148" s="1019"/>
      <c r="K148" s="1019"/>
      <c r="L148" s="1020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5.75" customHeight="1" x14ac:dyDescent="0.2">
      <c r="A149" s="1018" t="s">
        <v>56</v>
      </c>
      <c r="B149" s="1019"/>
      <c r="C149" s="1019"/>
      <c r="D149" s="1019"/>
      <c r="E149" s="1019"/>
      <c r="F149" s="1019"/>
      <c r="G149" s="1019"/>
      <c r="H149" s="1019"/>
      <c r="I149" s="1019"/>
      <c r="J149" s="1019"/>
      <c r="K149" s="1019"/>
      <c r="L149" s="1020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5.75" customHeight="1" x14ac:dyDescent="0.2">
      <c r="A150" s="1018" t="s">
        <v>57</v>
      </c>
      <c r="B150" s="1019"/>
      <c r="C150" s="1019"/>
      <c r="D150" s="1019"/>
      <c r="E150" s="1019"/>
      <c r="F150" s="1019"/>
      <c r="G150" s="1019"/>
      <c r="H150" s="1019"/>
      <c r="I150" s="1019"/>
      <c r="J150" s="1019"/>
      <c r="K150" s="1019"/>
      <c r="L150" s="1020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5.75" customHeight="1" x14ac:dyDescent="0.2">
      <c r="A151" s="1018" t="s">
        <v>58</v>
      </c>
      <c r="B151" s="1019"/>
      <c r="C151" s="1019"/>
      <c r="D151" s="1019"/>
      <c r="E151" s="1019"/>
      <c r="F151" s="1019"/>
      <c r="G151" s="1019"/>
      <c r="H151" s="1019"/>
      <c r="I151" s="1019"/>
      <c r="J151" s="1019"/>
      <c r="K151" s="1019"/>
      <c r="L151" s="1020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5.75" customHeight="1" x14ac:dyDescent="0.2">
      <c r="A152" s="1018" t="s">
        <v>59</v>
      </c>
      <c r="B152" s="1019"/>
      <c r="C152" s="1019"/>
      <c r="D152" s="1019"/>
      <c r="E152" s="1019"/>
      <c r="F152" s="1019"/>
      <c r="G152" s="1019"/>
      <c r="H152" s="1019"/>
      <c r="I152" s="1019"/>
      <c r="J152" s="1019"/>
      <c r="K152" s="1019"/>
      <c r="L152" s="1020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9" ht="15.75" customHeight="1" x14ac:dyDescent="0.2">
      <c r="A153" s="1018" t="s">
        <v>60</v>
      </c>
      <c r="B153" s="1019"/>
      <c r="C153" s="1019"/>
      <c r="D153" s="1019"/>
      <c r="E153" s="1019"/>
      <c r="F153" s="1019"/>
      <c r="G153" s="1019"/>
      <c r="H153" s="1019"/>
      <c r="I153" s="1019"/>
      <c r="J153" s="1019"/>
      <c r="K153" s="1019"/>
      <c r="L153" s="1020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9" ht="15.75" customHeight="1" x14ac:dyDescent="0.2">
      <c r="A154" s="1018" t="s">
        <v>61</v>
      </c>
      <c r="B154" s="1019"/>
      <c r="C154" s="1019"/>
      <c r="D154" s="1019"/>
      <c r="E154" s="1019"/>
      <c r="F154" s="1019"/>
      <c r="G154" s="1019"/>
      <c r="H154" s="1019"/>
      <c r="I154" s="1019"/>
      <c r="J154" s="1019"/>
      <c r="K154" s="1019"/>
      <c r="L154" s="1020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9" ht="15.75" customHeight="1" x14ac:dyDescent="0.2">
      <c r="A155" s="1018" t="s">
        <v>62</v>
      </c>
      <c r="B155" s="1019"/>
      <c r="C155" s="1019"/>
      <c r="D155" s="1019"/>
      <c r="E155" s="1019"/>
      <c r="F155" s="1019"/>
      <c r="G155" s="1019"/>
      <c r="H155" s="1019"/>
      <c r="I155" s="1019"/>
      <c r="J155" s="1019"/>
      <c r="K155" s="1019"/>
      <c r="L155" s="1020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9" ht="15.75" customHeight="1" x14ac:dyDescent="0.2">
      <c r="A156" s="1018" t="s">
        <v>63</v>
      </c>
      <c r="B156" s="1019"/>
      <c r="C156" s="1019"/>
      <c r="D156" s="1019"/>
      <c r="E156" s="1019"/>
      <c r="F156" s="1019"/>
      <c r="G156" s="1019"/>
      <c r="H156" s="1019"/>
      <c r="I156" s="1019"/>
      <c r="J156" s="1019"/>
      <c r="K156" s="1019"/>
      <c r="L156" s="1020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9" ht="15.75" customHeight="1" x14ac:dyDescent="0.2">
      <c r="A157" s="1018" t="s">
        <v>64</v>
      </c>
      <c r="B157" s="1019"/>
      <c r="C157" s="1019"/>
      <c r="D157" s="1019"/>
      <c r="E157" s="1019"/>
      <c r="F157" s="1019"/>
      <c r="G157" s="1019"/>
      <c r="H157" s="1019"/>
      <c r="I157" s="1019"/>
      <c r="J157" s="1019"/>
      <c r="K157" s="1019"/>
      <c r="L157" s="1020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9" ht="15.75" customHeight="1" x14ac:dyDescent="0.2">
      <c r="A158" s="1018" t="s">
        <v>65</v>
      </c>
      <c r="B158" s="1019"/>
      <c r="C158" s="1019"/>
      <c r="D158" s="1019"/>
      <c r="E158" s="1019"/>
      <c r="F158" s="1019"/>
      <c r="G158" s="1019"/>
      <c r="H158" s="1019"/>
      <c r="I158" s="1019"/>
      <c r="J158" s="1019"/>
      <c r="K158" s="1019"/>
      <c r="L158" s="1020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9" ht="15.75" customHeight="1" x14ac:dyDescent="0.2">
      <c r="A159" s="1018" t="s">
        <v>66</v>
      </c>
      <c r="B159" s="1019"/>
      <c r="C159" s="1019"/>
      <c r="D159" s="1019"/>
      <c r="E159" s="1019"/>
      <c r="F159" s="1019"/>
      <c r="G159" s="1019"/>
      <c r="H159" s="1019"/>
      <c r="I159" s="1019"/>
      <c r="J159" s="1019"/>
      <c r="K159" s="1019"/>
      <c r="L159" s="1020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9" ht="15.75" customHeight="1" x14ac:dyDescent="0.2">
      <c r="A160" s="1018" t="s">
        <v>67</v>
      </c>
      <c r="B160" s="1019"/>
      <c r="C160" s="1019"/>
      <c r="D160" s="1019"/>
      <c r="E160" s="1019"/>
      <c r="F160" s="1019"/>
      <c r="G160" s="1019"/>
      <c r="H160" s="1019"/>
      <c r="I160" s="1019"/>
      <c r="J160" s="1019"/>
      <c r="K160" s="1019"/>
      <c r="L160" s="1020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5.75" customHeight="1" x14ac:dyDescent="0.2">
      <c r="A161" s="1018" t="s">
        <v>68</v>
      </c>
      <c r="B161" s="1019"/>
      <c r="C161" s="1019"/>
      <c r="D161" s="1019"/>
      <c r="E161" s="1019"/>
      <c r="F161" s="1019"/>
      <c r="G161" s="1019"/>
      <c r="H161" s="1019"/>
      <c r="I161" s="1019"/>
      <c r="J161" s="1019"/>
      <c r="K161" s="1019"/>
      <c r="L161" s="1020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5.75" customHeight="1" x14ac:dyDescent="0.2">
      <c r="A162" s="1018" t="s">
        <v>69</v>
      </c>
      <c r="B162" s="1019"/>
      <c r="C162" s="1019"/>
      <c r="D162" s="1019"/>
      <c r="E162" s="1019"/>
      <c r="F162" s="1019"/>
      <c r="G162" s="1019"/>
      <c r="H162" s="1019"/>
      <c r="I162" s="1019"/>
      <c r="J162" s="1019"/>
      <c r="K162" s="1019"/>
      <c r="L162" s="1020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5.75" customHeight="1" x14ac:dyDescent="0.2">
      <c r="A163" s="1018" t="s">
        <v>70</v>
      </c>
      <c r="B163" s="1019"/>
      <c r="C163" s="1019"/>
      <c r="D163" s="1019"/>
      <c r="E163" s="1019"/>
      <c r="F163" s="1019"/>
      <c r="G163" s="1019"/>
      <c r="H163" s="1019"/>
      <c r="I163" s="1019"/>
      <c r="J163" s="1019"/>
      <c r="K163" s="1019"/>
      <c r="L163" s="1020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5.75" customHeight="1" x14ac:dyDescent="0.2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5.7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5.7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5.7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5.7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5.7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5.7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5.7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5.7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5.7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5.7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5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5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5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5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5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5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5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5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5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5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5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5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5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5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5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5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5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5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5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5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5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5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5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5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5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5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5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5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5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5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5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5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5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5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5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5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5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5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5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5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5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5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5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5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5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5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5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5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5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5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5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5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5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5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5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5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5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5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5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5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5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5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5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5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5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5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5.7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5.7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5.7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5.75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5.75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5.75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5.75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5.75" customHeigh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5.75" customHeigh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5.75" customHeigh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5.75" customHeigh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5.75" customHeigh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5.75" customHeigh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5.75" customHeight="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5.75" customHeight="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5.75" customHeight="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5.75" customHeight="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5.75" customHeight="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5.75" customHeight="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5.75" customHeight="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5.75" customHeight="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5.75" customHeight="1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5.75" customHeight="1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5.75" customHeight="1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5.75" customHeight="1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5.75" customHeight="1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5.75" customHeight="1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5.75" customHeight="1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5.75" customHeight="1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5.75" customHeight="1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5.75" customHeight="1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5.75" customHeight="1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5.75" customHeight="1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5.75" customHeight="1" x14ac:dyDescent="0.2"/>
    <row r="365" spans="1:27" ht="15.75" customHeight="1" x14ac:dyDescent="0.2"/>
    <row r="366" spans="1:27" ht="15.75" customHeight="1" x14ac:dyDescent="0.2"/>
    <row r="367" spans="1:27" ht="15.75" customHeight="1" x14ac:dyDescent="0.2"/>
    <row r="368" spans="1:27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</sheetData>
  <mergeCells count="63">
    <mergeCell ref="A156:L156"/>
    <mergeCell ref="A145:L145"/>
    <mergeCell ref="A146:L146"/>
    <mergeCell ref="A147:L147"/>
    <mergeCell ref="A148:L148"/>
    <mergeCell ref="A149:L149"/>
    <mergeCell ref="A150:L150"/>
    <mergeCell ref="A151:L151"/>
    <mergeCell ref="A152:L152"/>
    <mergeCell ref="A153:L153"/>
    <mergeCell ref="A154:L154"/>
    <mergeCell ref="A155:L155"/>
    <mergeCell ref="A163:L163"/>
    <mergeCell ref="A157:L157"/>
    <mergeCell ref="A158:L158"/>
    <mergeCell ref="A159:L159"/>
    <mergeCell ref="A160:L160"/>
    <mergeCell ref="A161:L161"/>
    <mergeCell ref="A162:L162"/>
    <mergeCell ref="I6:J6"/>
    <mergeCell ref="A6:A7"/>
    <mergeCell ref="B6:B7"/>
    <mergeCell ref="C6:C7"/>
    <mergeCell ref="D6:D7"/>
    <mergeCell ref="E6:E7"/>
    <mergeCell ref="A144:L144"/>
    <mergeCell ref="M6:M7"/>
    <mergeCell ref="A141:L141"/>
    <mergeCell ref="A142:L142"/>
    <mergeCell ref="A143:L143"/>
    <mergeCell ref="A139:L139"/>
    <mergeCell ref="A140:L140"/>
    <mergeCell ref="F6:F7"/>
    <mergeCell ref="G6:G7"/>
    <mergeCell ref="H6:H7"/>
    <mergeCell ref="K6:L6"/>
    <mergeCell ref="A138:L138"/>
    <mergeCell ref="A137:L137"/>
    <mergeCell ref="A136:L136"/>
    <mergeCell ref="A135:L135"/>
    <mergeCell ref="A134:L134"/>
    <mergeCell ref="Y6:Y7"/>
    <mergeCell ref="V6:W6"/>
    <mergeCell ref="X6:X7"/>
    <mergeCell ref="R6:R7"/>
    <mergeCell ref="S6:S7"/>
    <mergeCell ref="T6:U6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1:AD3">
    <cfRule type="notContainsBlanks" dxfId="10" priority="1">
      <formula>LEN(TRIM(AD1))&gt;0</formula>
    </cfRule>
  </conditionalFormatting>
  <dataValidations count="13">
    <dataValidation type="list" allowBlank="1" sqref="P110:P111 P117:P118" xr:uid="{72DFC8DE-77ED-43FF-A27E-FF86480DE443}">
      <formula1>$AD$8:$AD$15</formula1>
    </dataValidation>
    <dataValidation type="list" allowBlank="1" sqref="P98" xr:uid="{08FFA4BF-04D2-4BC4-9DA2-6F8CB9245D8B}">
      <formula1>$AD$8:$AD$9</formula1>
    </dataValidation>
    <dataValidation type="list" allowBlank="1" sqref="P101 P107 P114 P112 P99 P116" xr:uid="{A37453CB-F0DD-4EA4-AE73-C4564EC96E7C}">
      <formula1>$AD$9:$AD$11</formula1>
    </dataValidation>
    <dataValidation type="list" allowBlank="1" sqref="P108" xr:uid="{626C7E36-3383-448A-AEC2-71DB7E4FAF08}">
      <formula1>$AD$9:$AD$18</formula1>
    </dataValidation>
    <dataValidation type="list" allowBlank="1" sqref="P103" xr:uid="{4BCD35FD-0A4D-44EC-83E8-96F63CCD9205}">
      <formula1>$AD$9:$AD$13</formula1>
    </dataValidation>
    <dataValidation type="list" allowBlank="1" sqref="P100" xr:uid="{5D3E6580-629B-415C-924B-D427BF9A7BAD}">
      <formula1>$AD$10:$AD$13</formula1>
    </dataValidation>
    <dataValidation type="list" allowBlank="1" sqref="P102" xr:uid="{91BAE430-FF96-4B78-81BD-BBB78D77651D}">
      <formula1>$AD$10:$AD$12</formula1>
    </dataValidation>
    <dataValidation type="list" allowBlank="1" sqref="P104 P109" xr:uid="{598E82DD-2552-4EFA-89B9-24A9F3BA9475}">
      <formula1>$AD$9:$AD$12</formula1>
    </dataValidation>
    <dataValidation type="list" allowBlank="1" sqref="P105 P115" xr:uid="{F97C2298-0E06-4E74-851E-95E15C3793B7}">
      <formula1>$AD$9:$AD$10</formula1>
    </dataValidation>
    <dataValidation type="list" allowBlank="1" sqref="P106 P113" xr:uid="{0AE83AEA-E403-47F4-A4B9-5C7C0E13DCCC}">
      <formula1>$AD$9:$AD$14</formula1>
    </dataValidation>
    <dataValidation type="list" allowBlank="1" sqref="P78:P97 P8:P11 P13:P14 P53:P76" xr:uid="{52DC458F-4CFE-4ABC-B8E7-BEF0AA88709F}">
      <formula1>#REF!</formula1>
    </dataValidation>
    <dataValidation type="list" allowBlank="1" sqref="H8:H118" xr:uid="{8B8697ED-F22B-4040-94FE-B36AD718C011}">
      <formula1>"SERVIÇO,CURSO,EVENTO,REUNIÃO,OUTROS"</formula1>
    </dataValidation>
    <dataValidation type="list" allowBlank="1" sqref="P26:P27" xr:uid="{89297BE7-494E-4090-93E4-D5DA2AAF6363}">
      <formula1>$AD$53:$AD$55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900"/>
  <sheetViews>
    <sheetView zoomScaleNormal="100" workbookViewId="0">
      <pane xSplit="3" ySplit="7" topLeftCell="D61" activePane="bottomRight" state="frozen"/>
      <selection activeCell="B21" sqref="B21"/>
      <selection pane="topRight" activeCell="B21" sqref="B21"/>
      <selection pane="bottomLeft" activeCell="B21" sqref="B21"/>
      <selection pane="bottomRight" activeCell="A11" sqref="A11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7.375" bestFit="1" customWidth="1"/>
    <col min="4" max="4" width="14" customWidth="1"/>
    <col min="5" max="5" width="35" bestFit="1" customWidth="1"/>
    <col min="6" max="6" width="67.875" bestFit="1" customWidth="1"/>
    <col min="7" max="7" width="18.375" customWidth="1"/>
    <col min="8" max="8" width="13.125" customWidth="1"/>
    <col min="9" max="9" width="7.125" bestFit="1" customWidth="1"/>
    <col min="10" max="10" width="12.5" bestFit="1" customWidth="1"/>
    <col min="11" max="11" width="7.125" bestFit="1" customWidth="1"/>
    <col min="12" max="12" width="37.625" customWidth="1"/>
    <col min="13" max="13" width="13.125" customWidth="1"/>
    <col min="14" max="14" width="15.625" customWidth="1"/>
    <col min="15" max="15" width="32.375" bestFit="1" customWidth="1"/>
    <col min="16" max="16" width="22.375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69" bestFit="1" customWidth="1"/>
    <col min="28" max="29" width="13.125" customWidth="1"/>
  </cols>
  <sheetData>
    <row r="1" spans="1:31" ht="21" x14ac:dyDescent="0.35">
      <c r="A1" s="1012"/>
      <c r="B1" s="1014" t="s">
        <v>0</v>
      </c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  <c r="N1" s="1004"/>
      <c r="O1" s="1004"/>
      <c r="P1" s="1004"/>
      <c r="Q1" s="1004"/>
      <c r="R1" s="1004"/>
      <c r="S1" s="1004"/>
      <c r="T1" s="1004"/>
      <c r="U1" s="1004"/>
      <c r="V1" s="1004"/>
      <c r="W1" s="1004"/>
      <c r="X1" s="1004"/>
      <c r="Y1" s="1004"/>
      <c r="Z1" s="1004"/>
      <c r="AA1" s="1005"/>
      <c r="AB1" s="1"/>
      <c r="AC1" s="1"/>
      <c r="AD1" s="11" t="s">
        <v>46</v>
      </c>
    </row>
    <row r="2" spans="1:31" ht="21" x14ac:dyDescent="0.35">
      <c r="A2" s="1013"/>
      <c r="B2" s="1014" t="s">
        <v>72</v>
      </c>
      <c r="C2" s="1004"/>
      <c r="D2" s="1004"/>
      <c r="E2" s="1004"/>
      <c r="F2" s="1004"/>
      <c r="G2" s="1004"/>
      <c r="H2" s="1004"/>
      <c r="I2" s="1004"/>
      <c r="J2" s="1004"/>
      <c r="K2" s="1004"/>
      <c r="L2" s="1004"/>
      <c r="M2" s="1004"/>
      <c r="N2" s="1004"/>
      <c r="O2" s="1004"/>
      <c r="P2" s="1004"/>
      <c r="Q2" s="1004"/>
      <c r="R2" s="1004"/>
      <c r="S2" s="1004"/>
      <c r="T2" s="1004"/>
      <c r="U2" s="1004"/>
      <c r="V2" s="1004"/>
      <c r="W2" s="1004"/>
      <c r="X2" s="1004"/>
      <c r="Y2" s="1004"/>
      <c r="Z2" s="1004"/>
      <c r="AA2" s="1005"/>
      <c r="AB2" s="1"/>
      <c r="AC2" s="1"/>
      <c r="AD2" s="11" t="s">
        <v>47</v>
      </c>
    </row>
    <row r="3" spans="1:31" ht="21" x14ac:dyDescent="0.35">
      <c r="A3" s="1013"/>
      <c r="B3" s="1014" t="s">
        <v>71</v>
      </c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  <c r="P3" s="1004"/>
      <c r="Q3" s="1004"/>
      <c r="R3" s="1004"/>
      <c r="S3" s="1004"/>
      <c r="T3" s="1004"/>
      <c r="U3" s="1004"/>
      <c r="V3" s="1004"/>
      <c r="W3" s="1004"/>
      <c r="X3" s="1004"/>
      <c r="Y3" s="1004"/>
      <c r="Z3" s="1004"/>
      <c r="AA3" s="1005"/>
      <c r="AB3" s="2"/>
      <c r="AC3" s="2"/>
      <c r="AD3" s="11" t="s">
        <v>48</v>
      </c>
    </row>
    <row r="4" spans="1:31" ht="15" customHeight="1" x14ac:dyDescent="0.25">
      <c r="A4" s="12" t="s">
        <v>371</v>
      </c>
      <c r="B4" s="3"/>
      <c r="C4" s="1015" t="s">
        <v>1</v>
      </c>
      <c r="D4" s="1016"/>
      <c r="E4" s="1016"/>
      <c r="F4" s="1016"/>
      <c r="G4" s="1016"/>
      <c r="H4" s="1016"/>
      <c r="I4" s="1016"/>
      <c r="J4" s="1016"/>
      <c r="K4" s="1016"/>
      <c r="L4" s="1016"/>
      <c r="M4" s="1016"/>
      <c r="N4" s="1016"/>
      <c r="O4" s="1016"/>
      <c r="P4" s="1016"/>
      <c r="Q4" s="1016"/>
      <c r="R4" s="1016"/>
      <c r="S4" s="1016"/>
      <c r="T4" s="1016"/>
      <c r="U4" s="1016"/>
      <c r="V4" s="1016"/>
      <c r="W4" s="1016"/>
      <c r="X4" s="1016"/>
      <c r="Y4" s="1016"/>
      <c r="Z4" s="1016"/>
      <c r="AA4" s="1017"/>
      <c r="AB4" s="2"/>
      <c r="AC4" s="2"/>
    </row>
    <row r="5" spans="1:31" ht="15.75" customHeight="1" x14ac:dyDescent="0.2">
      <c r="A5" s="1002" t="s">
        <v>2</v>
      </c>
      <c r="B5" s="1001"/>
      <c r="C5" s="1002" t="s">
        <v>3</v>
      </c>
      <c r="D5" s="1000"/>
      <c r="E5" s="1001"/>
      <c r="F5" s="1002" t="s">
        <v>4</v>
      </c>
      <c r="G5" s="1000"/>
      <c r="H5" s="1000"/>
      <c r="I5" s="1000"/>
      <c r="J5" s="1000"/>
      <c r="K5" s="1000"/>
      <c r="L5" s="1000"/>
      <c r="M5" s="1002" t="s">
        <v>5</v>
      </c>
      <c r="N5" s="1000"/>
      <c r="O5" s="1000"/>
      <c r="P5" s="1000"/>
      <c r="Q5" s="1000"/>
      <c r="R5" s="1000"/>
      <c r="S5" s="1001"/>
      <c r="T5" s="1002" t="s">
        <v>6</v>
      </c>
      <c r="U5" s="1000"/>
      <c r="V5" s="1000"/>
      <c r="W5" s="1000"/>
      <c r="X5" s="1000"/>
      <c r="Y5" s="1001"/>
      <c r="Z5" s="1007" t="s">
        <v>24</v>
      </c>
      <c r="AA5" s="1007" t="s">
        <v>25</v>
      </c>
      <c r="AB5" s="4"/>
      <c r="AC5" s="4"/>
      <c r="AD5" s="4"/>
    </row>
    <row r="6" spans="1:31" ht="15.75" customHeight="1" x14ac:dyDescent="0.2">
      <c r="A6" s="1007" t="s">
        <v>7</v>
      </c>
      <c r="B6" s="1007" t="s">
        <v>8</v>
      </c>
      <c r="C6" s="1007" t="s">
        <v>9</v>
      </c>
      <c r="D6" s="1007" t="s">
        <v>10</v>
      </c>
      <c r="E6" s="1007" t="s">
        <v>11</v>
      </c>
      <c r="F6" s="1007" t="s">
        <v>26</v>
      </c>
      <c r="G6" s="1007" t="s">
        <v>27</v>
      </c>
      <c r="H6" s="1007" t="s">
        <v>28</v>
      </c>
      <c r="I6" s="1002" t="s">
        <v>12</v>
      </c>
      <c r="J6" s="1001"/>
      <c r="K6" s="1009" t="s">
        <v>13</v>
      </c>
      <c r="L6" s="1001"/>
      <c r="M6" s="1007" t="s">
        <v>29</v>
      </c>
      <c r="N6" s="1007" t="s">
        <v>30</v>
      </c>
      <c r="O6" s="1007" t="s">
        <v>31</v>
      </c>
      <c r="P6" s="1007" t="s">
        <v>32</v>
      </c>
      <c r="Q6" s="1010" t="s">
        <v>33</v>
      </c>
      <c r="R6" s="1010" t="s">
        <v>34</v>
      </c>
      <c r="S6" s="1010" t="s">
        <v>35</v>
      </c>
      <c r="T6" s="1009" t="s">
        <v>14</v>
      </c>
      <c r="U6" s="1001"/>
      <c r="V6" s="1009" t="s">
        <v>15</v>
      </c>
      <c r="W6" s="1001"/>
      <c r="X6" s="1007" t="s">
        <v>36</v>
      </c>
      <c r="Y6" s="1010" t="s">
        <v>37</v>
      </c>
      <c r="Z6" s="1011"/>
      <c r="AA6" s="1011"/>
      <c r="AB6" s="4"/>
      <c r="AC6" s="4"/>
      <c r="AD6" s="4"/>
      <c r="AE6" s="4"/>
    </row>
    <row r="7" spans="1:31" ht="30" x14ac:dyDescent="0.2">
      <c r="A7" s="1011"/>
      <c r="B7" s="1011"/>
      <c r="C7" s="1011"/>
      <c r="D7" s="1011"/>
      <c r="E7" s="1011"/>
      <c r="F7" s="1011"/>
      <c r="G7" s="1011"/>
      <c r="H7" s="1011"/>
      <c r="I7" s="14" t="s">
        <v>38</v>
      </c>
      <c r="J7" s="14" t="s">
        <v>39</v>
      </c>
      <c r="K7" s="14" t="s">
        <v>40</v>
      </c>
      <c r="L7" s="13" t="s">
        <v>41</v>
      </c>
      <c r="M7" s="1011"/>
      <c r="N7" s="1011"/>
      <c r="O7" s="1011"/>
      <c r="P7" s="1011"/>
      <c r="Q7" s="1011"/>
      <c r="R7" s="1011"/>
      <c r="S7" s="1011"/>
      <c r="T7" s="14" t="s">
        <v>42</v>
      </c>
      <c r="U7" s="13" t="s">
        <v>43</v>
      </c>
      <c r="V7" s="14" t="s">
        <v>44</v>
      </c>
      <c r="W7" s="13" t="s">
        <v>45</v>
      </c>
      <c r="X7" s="1011"/>
      <c r="Y7" s="1011"/>
      <c r="Z7" s="1011"/>
      <c r="AA7" s="1011"/>
      <c r="AB7" s="4"/>
      <c r="AC7" s="4"/>
      <c r="AD7" s="4"/>
      <c r="AE7" s="4"/>
    </row>
    <row r="8" spans="1:31" ht="28.5" x14ac:dyDescent="0.2">
      <c r="A8" s="156" t="s">
        <v>374</v>
      </c>
      <c r="B8" s="156" t="s">
        <v>75</v>
      </c>
      <c r="C8" s="166" t="s">
        <v>415</v>
      </c>
      <c r="D8" s="166" t="s">
        <v>136</v>
      </c>
      <c r="E8" s="167" t="s">
        <v>391</v>
      </c>
      <c r="F8" s="175" t="s">
        <v>416</v>
      </c>
      <c r="G8" s="154"/>
      <c r="H8" s="18" t="s">
        <v>403</v>
      </c>
      <c r="I8" s="18" t="s">
        <v>74</v>
      </c>
      <c r="J8" s="17" t="s">
        <v>73</v>
      </c>
      <c r="K8" s="18" t="s">
        <v>417</v>
      </c>
      <c r="L8" s="168" t="s">
        <v>418</v>
      </c>
      <c r="M8" s="157"/>
      <c r="N8" s="158"/>
      <c r="O8" s="159"/>
      <c r="P8" s="160"/>
      <c r="Q8" s="160"/>
      <c r="R8" s="160"/>
      <c r="S8" s="153"/>
      <c r="T8" s="161">
        <v>3</v>
      </c>
      <c r="U8" s="160">
        <v>839.11</v>
      </c>
      <c r="V8" s="161">
        <v>0.5</v>
      </c>
      <c r="W8" s="160">
        <v>279.7</v>
      </c>
      <c r="X8" s="161">
        <v>3.5</v>
      </c>
      <c r="Y8" s="272">
        <v>2797.03</v>
      </c>
      <c r="Z8" s="272">
        <v>2797.03</v>
      </c>
      <c r="AA8" s="162"/>
      <c r="AB8" s="4"/>
      <c r="AC8" s="4"/>
      <c r="AD8" s="4"/>
      <c r="AE8" s="4"/>
    </row>
    <row r="9" spans="1:31" ht="28.5" x14ac:dyDescent="0.2">
      <c r="A9" s="156" t="s">
        <v>374</v>
      </c>
      <c r="B9" s="163" t="s">
        <v>75</v>
      </c>
      <c r="C9" s="169" t="s">
        <v>151</v>
      </c>
      <c r="D9" s="169" t="s">
        <v>419</v>
      </c>
      <c r="E9" s="170" t="s">
        <v>391</v>
      </c>
      <c r="F9" s="174" t="s">
        <v>416</v>
      </c>
      <c r="G9" s="164"/>
      <c r="H9" s="39" t="s">
        <v>403</v>
      </c>
      <c r="I9" s="39" t="s">
        <v>74</v>
      </c>
      <c r="J9" s="40" t="s">
        <v>73</v>
      </c>
      <c r="K9" s="39" t="s">
        <v>417</v>
      </c>
      <c r="L9" s="171" t="s">
        <v>418</v>
      </c>
      <c r="M9" s="165"/>
      <c r="N9" s="34"/>
      <c r="O9" s="35"/>
      <c r="P9" s="160"/>
      <c r="Q9" s="160"/>
      <c r="R9" s="160"/>
      <c r="S9" s="153"/>
      <c r="T9" s="161">
        <v>3</v>
      </c>
      <c r="U9" s="160">
        <v>839.11</v>
      </c>
      <c r="V9" s="161">
        <v>0.5</v>
      </c>
      <c r="W9" s="160">
        <v>279.7</v>
      </c>
      <c r="X9" s="161">
        <v>3.5</v>
      </c>
      <c r="Y9" s="272">
        <v>2797.03</v>
      </c>
      <c r="Z9" s="272">
        <v>2797.03</v>
      </c>
      <c r="AA9" s="162"/>
      <c r="AB9" s="4"/>
      <c r="AC9" s="4"/>
      <c r="AD9" s="4"/>
      <c r="AE9" s="4"/>
    </row>
    <row r="10" spans="1:31" ht="42.75" x14ac:dyDescent="0.2">
      <c r="A10" s="156" t="s">
        <v>374</v>
      </c>
      <c r="B10" s="163" t="s">
        <v>75</v>
      </c>
      <c r="C10" s="169" t="s">
        <v>395</v>
      </c>
      <c r="D10" s="169" t="s">
        <v>396</v>
      </c>
      <c r="E10" s="170" t="s">
        <v>382</v>
      </c>
      <c r="F10" s="176" t="s">
        <v>420</v>
      </c>
      <c r="G10" s="164"/>
      <c r="H10" s="39" t="s">
        <v>384</v>
      </c>
      <c r="I10" s="39" t="s">
        <v>74</v>
      </c>
      <c r="J10" s="40" t="s">
        <v>73</v>
      </c>
      <c r="K10" s="39" t="s">
        <v>74</v>
      </c>
      <c r="L10" s="171" t="s">
        <v>421</v>
      </c>
      <c r="M10" s="165"/>
      <c r="N10" s="34"/>
      <c r="O10" s="35"/>
      <c r="P10" s="160"/>
      <c r="Q10" s="160"/>
      <c r="R10" s="160"/>
      <c r="S10" s="153"/>
      <c r="T10" s="161">
        <v>1</v>
      </c>
      <c r="U10" s="160">
        <v>170.12</v>
      </c>
      <c r="V10" s="161">
        <v>0</v>
      </c>
      <c r="W10" s="160">
        <v>0</v>
      </c>
      <c r="X10" s="161">
        <v>1</v>
      </c>
      <c r="Y10" s="272">
        <v>170.12</v>
      </c>
      <c r="Z10" s="272">
        <v>170.12</v>
      </c>
      <c r="AA10" s="162"/>
      <c r="AB10" s="4"/>
      <c r="AC10" s="4"/>
      <c r="AD10" s="4"/>
      <c r="AE10" s="4"/>
    </row>
    <row r="11" spans="1:31" ht="42.75" x14ac:dyDescent="0.2">
      <c r="A11" s="156" t="s">
        <v>374</v>
      </c>
      <c r="B11" s="163" t="s">
        <v>75</v>
      </c>
      <c r="C11" s="172" t="s">
        <v>422</v>
      </c>
      <c r="D11" s="172" t="s">
        <v>423</v>
      </c>
      <c r="E11" s="170" t="s">
        <v>391</v>
      </c>
      <c r="F11" s="176" t="s">
        <v>424</v>
      </c>
      <c r="G11" s="164"/>
      <c r="H11" s="39" t="s">
        <v>403</v>
      </c>
      <c r="I11" s="39" t="s">
        <v>74</v>
      </c>
      <c r="J11" s="40" t="s">
        <v>73</v>
      </c>
      <c r="K11" s="39" t="s">
        <v>425</v>
      </c>
      <c r="L11" s="171" t="s">
        <v>426</v>
      </c>
      <c r="M11" s="165"/>
      <c r="N11" s="34"/>
      <c r="O11" s="35"/>
      <c r="P11" s="160"/>
      <c r="Q11" s="160"/>
      <c r="R11" s="160"/>
      <c r="S11" s="153"/>
      <c r="T11" s="161">
        <v>2</v>
      </c>
      <c r="U11" s="160">
        <v>839.11</v>
      </c>
      <c r="V11" s="161">
        <v>0.5</v>
      </c>
      <c r="W11" s="160">
        <v>279.7</v>
      </c>
      <c r="X11" s="161">
        <v>2.5</v>
      </c>
      <c r="Y11" s="272">
        <v>1957.92</v>
      </c>
      <c r="Z11" s="272">
        <v>1957.92</v>
      </c>
      <c r="AA11" s="162"/>
      <c r="AB11" s="4"/>
      <c r="AC11" s="4"/>
      <c r="AD11" s="4"/>
      <c r="AE11" s="4"/>
    </row>
    <row r="12" spans="1:31" ht="14.25" x14ac:dyDescent="0.2">
      <c r="A12" s="156" t="s">
        <v>374</v>
      </c>
      <c r="B12" s="163" t="s">
        <v>75</v>
      </c>
      <c r="C12" s="172" t="s">
        <v>427</v>
      </c>
      <c r="D12" s="172" t="s">
        <v>428</v>
      </c>
      <c r="E12" s="170" t="s">
        <v>391</v>
      </c>
      <c r="F12" s="176" t="s">
        <v>429</v>
      </c>
      <c r="G12" s="164"/>
      <c r="H12" s="39" t="s">
        <v>4</v>
      </c>
      <c r="I12" s="39" t="s">
        <v>74</v>
      </c>
      <c r="J12" s="40" t="s">
        <v>73</v>
      </c>
      <c r="K12" s="39" t="s">
        <v>430</v>
      </c>
      <c r="L12" s="171" t="s">
        <v>431</v>
      </c>
      <c r="M12" s="165"/>
      <c r="N12" s="34"/>
      <c r="O12" s="35"/>
      <c r="P12" s="160"/>
      <c r="Q12" s="160"/>
      <c r="R12" s="160"/>
      <c r="S12" s="153"/>
      <c r="T12" s="161">
        <v>2</v>
      </c>
      <c r="U12" s="160">
        <v>839.11</v>
      </c>
      <c r="V12" s="161">
        <v>0</v>
      </c>
      <c r="W12" s="160">
        <v>0</v>
      </c>
      <c r="X12" s="161">
        <v>2</v>
      </c>
      <c r="Y12" s="272">
        <v>1678.22</v>
      </c>
      <c r="Z12" s="272">
        <v>1678.22</v>
      </c>
      <c r="AA12" s="162"/>
      <c r="AB12" s="4"/>
      <c r="AC12" s="4"/>
      <c r="AD12" s="4"/>
      <c r="AE12" s="4"/>
    </row>
    <row r="13" spans="1:31" ht="42.75" x14ac:dyDescent="0.2">
      <c r="A13" s="156" t="s">
        <v>374</v>
      </c>
      <c r="B13" s="163" t="s">
        <v>75</v>
      </c>
      <c r="C13" s="172" t="s">
        <v>415</v>
      </c>
      <c r="D13" s="172" t="s">
        <v>136</v>
      </c>
      <c r="E13" s="170" t="s">
        <v>391</v>
      </c>
      <c r="F13" s="174" t="s">
        <v>432</v>
      </c>
      <c r="G13" s="164"/>
      <c r="H13" s="39" t="s">
        <v>403</v>
      </c>
      <c r="I13" s="39" t="s">
        <v>74</v>
      </c>
      <c r="J13" s="40" t="s">
        <v>73</v>
      </c>
      <c r="K13" s="39" t="s">
        <v>430</v>
      </c>
      <c r="L13" s="171" t="s">
        <v>431</v>
      </c>
      <c r="M13" s="165"/>
      <c r="N13" s="34"/>
      <c r="O13" s="35"/>
      <c r="P13" s="160"/>
      <c r="Q13" s="160"/>
      <c r="R13" s="160"/>
      <c r="S13" s="153"/>
      <c r="T13" s="161">
        <v>3</v>
      </c>
      <c r="U13" s="160">
        <v>839.11</v>
      </c>
      <c r="V13" s="161">
        <v>0.5</v>
      </c>
      <c r="W13" s="160">
        <v>279.7</v>
      </c>
      <c r="X13" s="161">
        <v>3.5</v>
      </c>
      <c r="Y13" s="272">
        <v>2797.03</v>
      </c>
      <c r="Z13" s="272">
        <v>2797.03</v>
      </c>
      <c r="AA13" s="162"/>
      <c r="AB13" s="4"/>
      <c r="AC13" s="4"/>
      <c r="AD13" s="4"/>
      <c r="AE13" s="4"/>
    </row>
    <row r="14" spans="1:31" ht="42.75" x14ac:dyDescent="0.2">
      <c r="A14" s="156" t="s">
        <v>374</v>
      </c>
      <c r="B14" s="163" t="s">
        <v>75</v>
      </c>
      <c r="C14" s="172" t="s">
        <v>151</v>
      </c>
      <c r="D14" s="172" t="s">
        <v>419</v>
      </c>
      <c r="E14" s="170" t="s">
        <v>391</v>
      </c>
      <c r="F14" s="174" t="s">
        <v>432</v>
      </c>
      <c r="G14" s="164"/>
      <c r="H14" s="39" t="s">
        <v>403</v>
      </c>
      <c r="I14" s="39" t="s">
        <v>74</v>
      </c>
      <c r="J14" s="40" t="s">
        <v>73</v>
      </c>
      <c r="K14" s="39" t="s">
        <v>430</v>
      </c>
      <c r="L14" s="171" t="s">
        <v>431</v>
      </c>
      <c r="M14" s="165"/>
      <c r="N14" s="34"/>
      <c r="O14" s="35"/>
      <c r="P14" s="160"/>
      <c r="Q14" s="160"/>
      <c r="R14" s="160"/>
      <c r="S14" s="153"/>
      <c r="T14" s="161">
        <v>3</v>
      </c>
      <c r="U14" s="160">
        <v>839.11</v>
      </c>
      <c r="V14" s="161">
        <v>0.5</v>
      </c>
      <c r="W14" s="160">
        <v>279.7</v>
      </c>
      <c r="X14" s="161">
        <v>3.5</v>
      </c>
      <c r="Y14" s="272">
        <v>2797.03</v>
      </c>
      <c r="Z14" s="272">
        <v>2797.03</v>
      </c>
      <c r="AA14" s="162"/>
      <c r="AB14" s="4"/>
      <c r="AC14" s="4"/>
      <c r="AD14" s="4"/>
      <c r="AE14" s="4"/>
    </row>
    <row r="15" spans="1:31" ht="42.75" x14ac:dyDescent="0.2">
      <c r="A15" s="27" t="s">
        <v>75</v>
      </c>
      <c r="B15" s="163" t="s">
        <v>75</v>
      </c>
      <c r="C15" s="172" t="s">
        <v>433</v>
      </c>
      <c r="D15" s="172" t="s">
        <v>434</v>
      </c>
      <c r="E15" s="170" t="s">
        <v>391</v>
      </c>
      <c r="F15" s="174" t="s">
        <v>432</v>
      </c>
      <c r="G15" s="164"/>
      <c r="H15" s="39" t="s">
        <v>403</v>
      </c>
      <c r="I15" s="39" t="s">
        <v>74</v>
      </c>
      <c r="J15" s="40" t="s">
        <v>73</v>
      </c>
      <c r="K15" s="39" t="s">
        <v>430</v>
      </c>
      <c r="L15" s="171" t="s">
        <v>431</v>
      </c>
      <c r="M15" s="165"/>
      <c r="N15" s="34"/>
      <c r="O15" s="35"/>
      <c r="P15" s="160"/>
      <c r="Q15" s="160"/>
      <c r="R15" s="160"/>
      <c r="S15" s="153"/>
      <c r="T15" s="161">
        <v>3</v>
      </c>
      <c r="U15" s="160">
        <v>839.11</v>
      </c>
      <c r="V15" s="161">
        <v>0</v>
      </c>
      <c r="W15" s="160">
        <v>0</v>
      </c>
      <c r="X15" s="161">
        <v>3</v>
      </c>
      <c r="Y15" s="272">
        <v>2517.33</v>
      </c>
      <c r="Z15" s="272">
        <v>2517.33</v>
      </c>
      <c r="AA15" s="162"/>
      <c r="AB15" s="4"/>
      <c r="AC15" s="4"/>
      <c r="AD15" s="4"/>
      <c r="AE15" s="4"/>
    </row>
    <row r="16" spans="1:31" ht="42.75" x14ac:dyDescent="0.2">
      <c r="A16" s="27" t="s">
        <v>75</v>
      </c>
      <c r="B16" s="163" t="s">
        <v>75</v>
      </c>
      <c r="C16" s="172" t="s">
        <v>404</v>
      </c>
      <c r="D16" s="172" t="s">
        <v>405</v>
      </c>
      <c r="E16" s="170" t="s">
        <v>391</v>
      </c>
      <c r="F16" s="174" t="s">
        <v>432</v>
      </c>
      <c r="G16" s="164"/>
      <c r="H16" s="39" t="s">
        <v>403</v>
      </c>
      <c r="I16" s="39" t="s">
        <v>74</v>
      </c>
      <c r="J16" s="40" t="s">
        <v>73</v>
      </c>
      <c r="K16" s="39" t="s">
        <v>430</v>
      </c>
      <c r="L16" s="171" t="s">
        <v>431</v>
      </c>
      <c r="M16" s="165"/>
      <c r="N16" s="34"/>
      <c r="O16" s="35"/>
      <c r="P16" s="160"/>
      <c r="Q16" s="160"/>
      <c r="R16" s="160"/>
      <c r="S16" s="153"/>
      <c r="T16" s="161">
        <v>4</v>
      </c>
      <c r="U16" s="160">
        <v>839.11</v>
      </c>
      <c r="V16" s="161">
        <v>0.5</v>
      </c>
      <c r="W16" s="160">
        <v>279.7</v>
      </c>
      <c r="X16" s="161">
        <v>4.5</v>
      </c>
      <c r="Y16" s="272">
        <v>3636.14</v>
      </c>
      <c r="Z16" s="272">
        <v>3636.14</v>
      </c>
      <c r="AA16" s="162"/>
      <c r="AB16" s="4"/>
      <c r="AC16" s="4"/>
      <c r="AD16" s="4"/>
      <c r="AE16" s="4"/>
    </row>
    <row r="17" spans="1:31" ht="42.75" x14ac:dyDescent="0.2">
      <c r="A17" s="27" t="s">
        <v>75</v>
      </c>
      <c r="B17" s="163" t="s">
        <v>75</v>
      </c>
      <c r="C17" s="172" t="s">
        <v>435</v>
      </c>
      <c r="D17" s="172" t="s">
        <v>436</v>
      </c>
      <c r="E17" s="173" t="s">
        <v>391</v>
      </c>
      <c r="F17" s="174" t="s">
        <v>432</v>
      </c>
      <c r="G17" s="164"/>
      <c r="H17" s="39" t="s">
        <v>403</v>
      </c>
      <c r="I17" s="39" t="s">
        <v>74</v>
      </c>
      <c r="J17" s="40" t="s">
        <v>73</v>
      </c>
      <c r="K17" s="39" t="s">
        <v>430</v>
      </c>
      <c r="L17" s="171" t="s">
        <v>431</v>
      </c>
      <c r="M17" s="165"/>
      <c r="N17" s="34"/>
      <c r="O17" s="35"/>
      <c r="P17" s="160"/>
      <c r="Q17" s="160"/>
      <c r="R17" s="160"/>
      <c r="S17" s="153"/>
      <c r="T17" s="161">
        <v>4</v>
      </c>
      <c r="U17" s="160">
        <v>839.11</v>
      </c>
      <c r="V17" s="161">
        <v>0.5</v>
      </c>
      <c r="W17" s="160">
        <v>279.7</v>
      </c>
      <c r="X17" s="161">
        <v>4.5</v>
      </c>
      <c r="Y17" s="272">
        <v>3636.14</v>
      </c>
      <c r="Z17" s="272">
        <v>3636.14</v>
      </c>
      <c r="AA17" s="162"/>
      <c r="AB17" s="4"/>
      <c r="AC17" s="4"/>
      <c r="AD17" s="4"/>
      <c r="AE17" s="4"/>
    </row>
    <row r="18" spans="1:31" ht="14.25" x14ac:dyDescent="0.2">
      <c r="A18" s="27" t="s">
        <v>75</v>
      </c>
      <c r="B18" s="163" t="s">
        <v>75</v>
      </c>
      <c r="C18" s="172" t="s">
        <v>437</v>
      </c>
      <c r="D18" s="172" t="s">
        <v>438</v>
      </c>
      <c r="E18" s="173" t="s">
        <v>391</v>
      </c>
      <c r="F18" s="174" t="s">
        <v>439</v>
      </c>
      <c r="G18" s="164"/>
      <c r="H18" s="39" t="s">
        <v>403</v>
      </c>
      <c r="I18" s="39" t="s">
        <v>74</v>
      </c>
      <c r="J18" s="40" t="s">
        <v>73</v>
      </c>
      <c r="K18" s="39" t="s">
        <v>393</v>
      </c>
      <c r="L18" s="171" t="s">
        <v>394</v>
      </c>
      <c r="M18" s="165"/>
      <c r="N18" s="34"/>
      <c r="O18" s="35"/>
      <c r="P18" s="160"/>
      <c r="Q18" s="160"/>
      <c r="R18" s="160"/>
      <c r="S18" s="153"/>
      <c r="T18" s="161">
        <v>4</v>
      </c>
      <c r="U18" s="160">
        <v>839.11</v>
      </c>
      <c r="V18" s="161">
        <v>0.5</v>
      </c>
      <c r="W18" s="160">
        <v>279.7</v>
      </c>
      <c r="X18" s="161">
        <v>4.5</v>
      </c>
      <c r="Y18" s="272">
        <v>3636.14</v>
      </c>
      <c r="Z18" s="272">
        <v>3636.14</v>
      </c>
      <c r="AA18" s="162"/>
      <c r="AB18" s="4"/>
      <c r="AC18" s="4"/>
      <c r="AD18" s="4"/>
      <c r="AE18" s="4"/>
    </row>
    <row r="19" spans="1:31" ht="42.75" x14ac:dyDescent="0.2">
      <c r="A19" s="27" t="s">
        <v>75</v>
      </c>
      <c r="B19" s="163" t="s">
        <v>75</v>
      </c>
      <c r="C19" s="172" t="s">
        <v>385</v>
      </c>
      <c r="D19" s="172" t="s">
        <v>386</v>
      </c>
      <c r="E19" s="173" t="s">
        <v>382</v>
      </c>
      <c r="F19" s="174" t="s">
        <v>440</v>
      </c>
      <c r="G19" s="164"/>
      <c r="H19" s="39" t="s">
        <v>384</v>
      </c>
      <c r="I19" s="39" t="s">
        <v>74</v>
      </c>
      <c r="J19" s="40" t="s">
        <v>73</v>
      </c>
      <c r="K19" s="39" t="s">
        <v>74</v>
      </c>
      <c r="L19" s="171" t="s">
        <v>441</v>
      </c>
      <c r="M19" s="165"/>
      <c r="N19" s="34"/>
      <c r="O19" s="35"/>
      <c r="P19" s="160"/>
      <c r="Q19" s="160"/>
      <c r="R19" s="160"/>
      <c r="S19" s="153"/>
      <c r="T19" s="161">
        <v>2</v>
      </c>
      <c r="U19" s="160">
        <v>120</v>
      </c>
      <c r="V19" s="161">
        <v>0.5</v>
      </c>
      <c r="W19" s="160">
        <v>55</v>
      </c>
      <c r="X19" s="161">
        <v>2.5</v>
      </c>
      <c r="Y19" s="272">
        <v>295</v>
      </c>
      <c r="Z19" s="272">
        <v>295</v>
      </c>
      <c r="AA19" s="162"/>
      <c r="AB19" s="7"/>
      <c r="AC19" s="7"/>
    </row>
    <row r="20" spans="1:31" ht="14.25" x14ac:dyDescent="0.2">
      <c r="A20" s="27" t="s">
        <v>75</v>
      </c>
      <c r="B20" s="163" t="s">
        <v>75</v>
      </c>
      <c r="C20" s="172" t="s">
        <v>395</v>
      </c>
      <c r="D20" s="172" t="s">
        <v>396</v>
      </c>
      <c r="E20" s="173" t="s">
        <v>382</v>
      </c>
      <c r="F20" s="176" t="s">
        <v>442</v>
      </c>
      <c r="G20" s="164"/>
      <c r="H20" s="39" t="s">
        <v>384</v>
      </c>
      <c r="I20" s="39" t="s">
        <v>74</v>
      </c>
      <c r="J20" s="40" t="s">
        <v>73</v>
      </c>
      <c r="K20" s="39" t="s">
        <v>74</v>
      </c>
      <c r="L20" s="171" t="s">
        <v>121</v>
      </c>
      <c r="M20" s="165"/>
      <c r="N20" s="34"/>
      <c r="O20" s="35"/>
      <c r="P20" s="160"/>
      <c r="Q20" s="160"/>
      <c r="R20" s="160"/>
      <c r="S20" s="153"/>
      <c r="T20" s="161">
        <v>0</v>
      </c>
      <c r="U20" s="160">
        <v>0</v>
      </c>
      <c r="V20" s="161">
        <v>0.5</v>
      </c>
      <c r="W20" s="160">
        <v>57</v>
      </c>
      <c r="X20" s="161">
        <v>0.5</v>
      </c>
      <c r="Y20" s="272">
        <v>57</v>
      </c>
      <c r="Z20" s="272">
        <v>57</v>
      </c>
      <c r="AA20" s="162"/>
      <c r="AB20" s="7"/>
      <c r="AC20" s="7"/>
    </row>
    <row r="21" spans="1:31" ht="28.5" x14ac:dyDescent="0.2">
      <c r="A21" s="27" t="s">
        <v>75</v>
      </c>
      <c r="B21" s="161" t="s">
        <v>443</v>
      </c>
      <c r="C21" s="100" t="s">
        <v>444</v>
      </c>
      <c r="D21" s="127" t="s">
        <v>445</v>
      </c>
      <c r="E21" s="161" t="s">
        <v>446</v>
      </c>
      <c r="F21" s="181" t="s">
        <v>447</v>
      </c>
      <c r="G21" s="179"/>
      <c r="H21" s="161" t="s">
        <v>403</v>
      </c>
      <c r="I21" s="161" t="s">
        <v>74</v>
      </c>
      <c r="J21" s="180" t="s">
        <v>73</v>
      </c>
      <c r="K21" s="161" t="s">
        <v>448</v>
      </c>
      <c r="L21" s="29" t="s">
        <v>449</v>
      </c>
      <c r="M21" s="158"/>
      <c r="N21" s="158"/>
      <c r="O21" s="159"/>
      <c r="P21" s="160"/>
      <c r="Q21" s="160"/>
      <c r="R21" s="160"/>
      <c r="S21" s="153"/>
      <c r="T21" s="161">
        <v>4</v>
      </c>
      <c r="U21" s="160">
        <v>332.08</v>
      </c>
      <c r="V21" s="161">
        <v>0.5</v>
      </c>
      <c r="W21" s="160">
        <v>99.64</v>
      </c>
      <c r="X21" s="161">
        <v>4.5</v>
      </c>
      <c r="Y21" s="272">
        <v>1427.96</v>
      </c>
      <c r="Z21" s="272">
        <f t="shared" ref="Z21:Z49" si="0">S21+Y21</f>
        <v>1427.96</v>
      </c>
      <c r="AA21" s="162"/>
      <c r="AB21" s="7"/>
      <c r="AC21" s="7"/>
    </row>
    <row r="22" spans="1:31" ht="38.25" x14ac:dyDescent="0.2">
      <c r="A22" s="27" t="s">
        <v>75</v>
      </c>
      <c r="B22" s="125" t="s">
        <v>508</v>
      </c>
      <c r="C22" s="199" t="s">
        <v>461</v>
      </c>
      <c r="D22" s="199" t="s">
        <v>462</v>
      </c>
      <c r="E22" s="15" t="s">
        <v>451</v>
      </c>
      <c r="F22" s="18" t="s">
        <v>572</v>
      </c>
      <c r="G22" s="19"/>
      <c r="H22" s="218"/>
      <c r="I22" s="18" t="s">
        <v>74</v>
      </c>
      <c r="J22" s="17" t="s">
        <v>73</v>
      </c>
      <c r="K22" s="18" t="s">
        <v>74</v>
      </c>
      <c r="L22" s="250" t="s">
        <v>573</v>
      </c>
      <c r="M22" s="251">
        <v>45726</v>
      </c>
      <c r="N22" s="251">
        <v>45729</v>
      </c>
      <c r="O22" s="228"/>
      <c r="P22" s="252"/>
      <c r="Q22" s="252">
        <v>0</v>
      </c>
      <c r="R22" s="252">
        <v>0</v>
      </c>
      <c r="S22" s="253">
        <f t="shared" ref="S22:S49" si="1">Q22+R22</f>
        <v>0</v>
      </c>
      <c r="T22" s="225">
        <v>3</v>
      </c>
      <c r="U22" s="229">
        <v>559.41</v>
      </c>
      <c r="V22" s="225">
        <v>1</v>
      </c>
      <c r="W22" s="229">
        <v>279.7</v>
      </c>
      <c r="X22" s="225">
        <f>T22+(V22*0.5)</f>
        <v>3.5</v>
      </c>
      <c r="Y22" s="273">
        <f t="shared" ref="Y22:Y49" si="2">(T22*U22)+(V22*W22)</f>
        <v>1957.93</v>
      </c>
      <c r="Z22" s="273">
        <f t="shared" si="0"/>
        <v>1957.93</v>
      </c>
      <c r="AA22" s="161" t="s">
        <v>453</v>
      </c>
      <c r="AB22" s="7"/>
      <c r="AC22" s="7"/>
    </row>
    <row r="23" spans="1:31" ht="25.5" x14ac:dyDescent="0.2">
      <c r="A23" s="27" t="s">
        <v>75</v>
      </c>
      <c r="B23" s="125" t="s">
        <v>508</v>
      </c>
      <c r="C23" s="199" t="s">
        <v>465</v>
      </c>
      <c r="D23" s="199" t="s">
        <v>466</v>
      </c>
      <c r="E23" s="15" t="s">
        <v>451</v>
      </c>
      <c r="F23" s="18" t="s">
        <v>572</v>
      </c>
      <c r="G23" s="19"/>
      <c r="H23" s="218"/>
      <c r="I23" s="18" t="s">
        <v>74</v>
      </c>
      <c r="J23" s="17" t="s">
        <v>73</v>
      </c>
      <c r="K23" s="18" t="s">
        <v>74</v>
      </c>
      <c r="L23" s="250" t="s">
        <v>574</v>
      </c>
      <c r="M23" s="251">
        <v>45726</v>
      </c>
      <c r="N23" s="251">
        <v>45729</v>
      </c>
      <c r="O23" s="254"/>
      <c r="P23" s="252"/>
      <c r="Q23" s="252">
        <v>0</v>
      </c>
      <c r="R23" s="252">
        <v>0</v>
      </c>
      <c r="S23" s="253">
        <f t="shared" si="1"/>
        <v>0</v>
      </c>
      <c r="T23" s="225">
        <v>3</v>
      </c>
      <c r="U23" s="229">
        <v>559.41</v>
      </c>
      <c r="V23" s="225">
        <v>1</v>
      </c>
      <c r="W23" s="229">
        <v>279.7</v>
      </c>
      <c r="X23" s="225">
        <f t="shared" ref="X23:X30" si="3">T23+(V23*0.5)</f>
        <v>3.5</v>
      </c>
      <c r="Y23" s="273">
        <f t="shared" si="2"/>
        <v>1957.93</v>
      </c>
      <c r="Z23" s="273">
        <f t="shared" si="0"/>
        <v>1957.93</v>
      </c>
      <c r="AA23" s="161" t="s">
        <v>453</v>
      </c>
      <c r="AB23" s="7"/>
      <c r="AC23" s="7"/>
    </row>
    <row r="24" spans="1:31" ht="25.5" x14ac:dyDescent="0.2">
      <c r="A24" s="27" t="s">
        <v>75</v>
      </c>
      <c r="B24" s="125" t="s">
        <v>508</v>
      </c>
      <c r="C24" s="213" t="s">
        <v>468</v>
      </c>
      <c r="D24" s="199" t="s">
        <v>469</v>
      </c>
      <c r="E24" s="190" t="s">
        <v>451</v>
      </c>
      <c r="F24" s="185" t="s">
        <v>452</v>
      </c>
      <c r="G24" s="255"/>
      <c r="H24" s="217"/>
      <c r="I24" s="18" t="s">
        <v>74</v>
      </c>
      <c r="J24" s="17" t="s">
        <v>73</v>
      </c>
      <c r="K24" s="18" t="s">
        <v>74</v>
      </c>
      <c r="L24" s="256" t="s">
        <v>575</v>
      </c>
      <c r="M24" s="251">
        <v>45726</v>
      </c>
      <c r="N24" s="251">
        <v>45729</v>
      </c>
      <c r="O24" s="254"/>
      <c r="P24" s="252"/>
      <c r="Q24" s="252">
        <v>0</v>
      </c>
      <c r="R24" s="252">
        <v>0</v>
      </c>
      <c r="S24" s="253">
        <f t="shared" si="1"/>
        <v>0</v>
      </c>
      <c r="T24" s="225">
        <v>3</v>
      </c>
      <c r="U24" s="229">
        <v>559.41</v>
      </c>
      <c r="V24" s="225">
        <v>1</v>
      </c>
      <c r="W24" s="229">
        <v>279.7</v>
      </c>
      <c r="X24" s="225">
        <f t="shared" si="3"/>
        <v>3.5</v>
      </c>
      <c r="Y24" s="273">
        <f t="shared" si="2"/>
        <v>1957.93</v>
      </c>
      <c r="Z24" s="273">
        <f t="shared" si="0"/>
        <v>1957.93</v>
      </c>
      <c r="AA24" s="161" t="s">
        <v>453</v>
      </c>
      <c r="AB24" s="7"/>
      <c r="AC24" s="7"/>
    </row>
    <row r="25" spans="1:31" ht="25.5" x14ac:dyDescent="0.2">
      <c r="A25" s="27" t="s">
        <v>75</v>
      </c>
      <c r="B25" s="125" t="s">
        <v>508</v>
      </c>
      <c r="C25" s="199" t="s">
        <v>471</v>
      </c>
      <c r="D25" s="199" t="s">
        <v>472</v>
      </c>
      <c r="E25" s="245" t="s">
        <v>451</v>
      </c>
      <c r="F25" s="161" t="s">
        <v>452</v>
      </c>
      <c r="G25" s="257"/>
      <c r="H25" s="217"/>
      <c r="I25" s="18" t="s">
        <v>74</v>
      </c>
      <c r="J25" s="17" t="s">
        <v>73</v>
      </c>
      <c r="K25" s="18" t="s">
        <v>74</v>
      </c>
      <c r="L25" s="256" t="s">
        <v>576</v>
      </c>
      <c r="M25" s="251">
        <v>45726</v>
      </c>
      <c r="N25" s="251">
        <v>45729</v>
      </c>
      <c r="O25" s="228"/>
      <c r="P25" s="252"/>
      <c r="Q25" s="252">
        <v>0</v>
      </c>
      <c r="R25" s="252">
        <v>0</v>
      </c>
      <c r="S25" s="253">
        <f t="shared" si="1"/>
        <v>0</v>
      </c>
      <c r="T25" s="225">
        <v>3</v>
      </c>
      <c r="U25" s="229">
        <v>559.41</v>
      </c>
      <c r="V25" s="225">
        <v>1</v>
      </c>
      <c r="W25" s="229">
        <v>279.7</v>
      </c>
      <c r="X25" s="225">
        <f t="shared" si="3"/>
        <v>3.5</v>
      </c>
      <c r="Y25" s="273">
        <f t="shared" si="2"/>
        <v>1957.93</v>
      </c>
      <c r="Z25" s="273">
        <f t="shared" si="0"/>
        <v>1957.93</v>
      </c>
      <c r="AA25" s="161" t="s">
        <v>453</v>
      </c>
      <c r="AB25" s="7"/>
      <c r="AC25" s="7"/>
    </row>
    <row r="26" spans="1:31" ht="25.5" x14ac:dyDescent="0.2">
      <c r="A26" s="27" t="s">
        <v>75</v>
      </c>
      <c r="B26" s="125" t="s">
        <v>508</v>
      </c>
      <c r="C26" s="199" t="s">
        <v>473</v>
      </c>
      <c r="D26" s="199" t="s">
        <v>474</v>
      </c>
      <c r="E26" s="245" t="s">
        <v>451</v>
      </c>
      <c r="F26" s="161" t="s">
        <v>452</v>
      </c>
      <c r="G26" s="257"/>
      <c r="H26" s="225"/>
      <c r="I26" s="18" t="s">
        <v>74</v>
      </c>
      <c r="J26" s="17" t="s">
        <v>73</v>
      </c>
      <c r="K26" s="18" t="s">
        <v>74</v>
      </c>
      <c r="L26" s="256" t="s">
        <v>577</v>
      </c>
      <c r="M26" s="251">
        <v>45726</v>
      </c>
      <c r="N26" s="251">
        <v>45729</v>
      </c>
      <c r="O26" s="228"/>
      <c r="P26" s="252"/>
      <c r="Q26" s="252">
        <v>0</v>
      </c>
      <c r="R26" s="252">
        <v>0</v>
      </c>
      <c r="S26" s="253">
        <f t="shared" si="1"/>
        <v>0</v>
      </c>
      <c r="T26" s="225">
        <v>3</v>
      </c>
      <c r="U26" s="229">
        <v>559.41</v>
      </c>
      <c r="V26" s="225">
        <v>1</v>
      </c>
      <c r="W26" s="229">
        <v>279.7</v>
      </c>
      <c r="X26" s="225">
        <f t="shared" si="3"/>
        <v>3.5</v>
      </c>
      <c r="Y26" s="273">
        <f t="shared" si="2"/>
        <v>1957.93</v>
      </c>
      <c r="Z26" s="273">
        <f t="shared" si="0"/>
        <v>1957.93</v>
      </c>
      <c r="AA26" s="161" t="s">
        <v>453</v>
      </c>
      <c r="AB26" s="7"/>
      <c r="AC26" s="7"/>
    </row>
    <row r="27" spans="1:31" ht="38.25" x14ac:dyDescent="0.2">
      <c r="A27" s="27" t="s">
        <v>75</v>
      </c>
      <c r="B27" s="125" t="s">
        <v>508</v>
      </c>
      <c r="C27" s="199" t="s">
        <v>475</v>
      </c>
      <c r="D27" s="199" t="s">
        <v>476</v>
      </c>
      <c r="E27" s="258" t="s">
        <v>451</v>
      </c>
      <c r="F27" s="161" t="s">
        <v>452</v>
      </c>
      <c r="G27" s="257"/>
      <c r="H27" s="225"/>
      <c r="I27" s="18" t="s">
        <v>74</v>
      </c>
      <c r="J27" s="17" t="s">
        <v>73</v>
      </c>
      <c r="K27" s="18" t="s">
        <v>74</v>
      </c>
      <c r="L27" s="250" t="s">
        <v>573</v>
      </c>
      <c r="M27" s="251">
        <v>45726</v>
      </c>
      <c r="N27" s="251">
        <v>45729</v>
      </c>
      <c r="O27" s="228"/>
      <c r="P27" s="252"/>
      <c r="Q27" s="252">
        <v>0</v>
      </c>
      <c r="R27" s="252">
        <v>0</v>
      </c>
      <c r="S27" s="253">
        <f t="shared" si="1"/>
        <v>0</v>
      </c>
      <c r="T27" s="225">
        <v>3</v>
      </c>
      <c r="U27" s="229">
        <v>559.41</v>
      </c>
      <c r="V27" s="225">
        <v>1</v>
      </c>
      <c r="W27" s="229">
        <v>279.7</v>
      </c>
      <c r="X27" s="225">
        <f t="shared" si="3"/>
        <v>3.5</v>
      </c>
      <c r="Y27" s="273">
        <f t="shared" si="2"/>
        <v>1957.93</v>
      </c>
      <c r="Z27" s="273">
        <f t="shared" si="0"/>
        <v>1957.93</v>
      </c>
      <c r="AA27" s="161" t="s">
        <v>453</v>
      </c>
      <c r="AB27" s="7"/>
      <c r="AC27" s="7"/>
    </row>
    <row r="28" spans="1:31" ht="28.5" x14ac:dyDescent="0.2">
      <c r="A28" s="27" t="s">
        <v>75</v>
      </c>
      <c r="B28" s="125" t="s">
        <v>508</v>
      </c>
      <c r="C28" s="199" t="s">
        <v>461</v>
      </c>
      <c r="D28" s="199" t="s">
        <v>462</v>
      </c>
      <c r="E28" s="15" t="s">
        <v>451</v>
      </c>
      <c r="F28" s="259" t="s">
        <v>452</v>
      </c>
      <c r="G28" s="257"/>
      <c r="H28" s="225"/>
      <c r="I28" s="18" t="s">
        <v>74</v>
      </c>
      <c r="J28" s="17" t="s">
        <v>73</v>
      </c>
      <c r="K28" s="18" t="s">
        <v>74</v>
      </c>
      <c r="L28" s="256" t="s">
        <v>578</v>
      </c>
      <c r="M28" s="157" t="s">
        <v>579</v>
      </c>
      <c r="N28" s="158" t="s">
        <v>580</v>
      </c>
      <c r="O28" s="228"/>
      <c r="P28" s="252"/>
      <c r="Q28" s="252">
        <v>0</v>
      </c>
      <c r="R28" s="252">
        <v>0</v>
      </c>
      <c r="S28" s="253">
        <f t="shared" si="1"/>
        <v>0</v>
      </c>
      <c r="T28" s="225">
        <v>1</v>
      </c>
      <c r="U28" s="229">
        <v>559.41</v>
      </c>
      <c r="V28" s="225">
        <v>1</v>
      </c>
      <c r="W28" s="229">
        <v>279.7</v>
      </c>
      <c r="X28" s="225">
        <f t="shared" si="3"/>
        <v>1.5</v>
      </c>
      <c r="Y28" s="273">
        <f t="shared" si="2"/>
        <v>839.1099999999999</v>
      </c>
      <c r="Z28" s="273">
        <f t="shared" si="0"/>
        <v>839.1099999999999</v>
      </c>
      <c r="AA28" s="161" t="s">
        <v>453</v>
      </c>
      <c r="AB28" s="7"/>
      <c r="AC28" s="7"/>
    </row>
    <row r="29" spans="1:31" ht="28.5" x14ac:dyDescent="0.2">
      <c r="A29" s="27" t="s">
        <v>75</v>
      </c>
      <c r="B29" s="125" t="s">
        <v>508</v>
      </c>
      <c r="C29" s="199" t="s">
        <v>465</v>
      </c>
      <c r="D29" s="199" t="s">
        <v>466</v>
      </c>
      <c r="E29" s="15" t="s">
        <v>451</v>
      </c>
      <c r="F29" s="259" t="s">
        <v>452</v>
      </c>
      <c r="G29" s="257"/>
      <c r="H29" s="225"/>
      <c r="I29" s="18" t="s">
        <v>74</v>
      </c>
      <c r="J29" s="17" t="s">
        <v>73</v>
      </c>
      <c r="K29" s="18" t="s">
        <v>74</v>
      </c>
      <c r="L29" s="256" t="s">
        <v>581</v>
      </c>
      <c r="M29" s="157" t="s">
        <v>582</v>
      </c>
      <c r="N29" s="158" t="s">
        <v>583</v>
      </c>
      <c r="O29" s="228"/>
      <c r="P29" s="252"/>
      <c r="Q29" s="252">
        <v>0</v>
      </c>
      <c r="R29" s="252">
        <v>0</v>
      </c>
      <c r="S29" s="253">
        <f t="shared" si="1"/>
        <v>0</v>
      </c>
      <c r="T29" s="225">
        <v>1</v>
      </c>
      <c r="U29" s="229">
        <v>559.41</v>
      </c>
      <c r="V29" s="225">
        <v>1</v>
      </c>
      <c r="W29" s="229">
        <v>279.7</v>
      </c>
      <c r="X29" s="225">
        <f t="shared" si="3"/>
        <v>1.5</v>
      </c>
      <c r="Y29" s="273">
        <f t="shared" si="2"/>
        <v>839.1099999999999</v>
      </c>
      <c r="Z29" s="273">
        <f t="shared" si="0"/>
        <v>839.1099999999999</v>
      </c>
      <c r="AA29" s="161" t="s">
        <v>453</v>
      </c>
      <c r="AB29" s="7"/>
      <c r="AC29" s="7"/>
    </row>
    <row r="30" spans="1:31" ht="28.5" x14ac:dyDescent="0.2">
      <c r="A30" s="27" t="s">
        <v>75</v>
      </c>
      <c r="B30" s="125" t="s">
        <v>508</v>
      </c>
      <c r="C30" s="199" t="s">
        <v>468</v>
      </c>
      <c r="D30" s="199" t="s">
        <v>469</v>
      </c>
      <c r="E30" s="15" t="s">
        <v>451</v>
      </c>
      <c r="F30" s="259" t="s">
        <v>452</v>
      </c>
      <c r="G30" s="257"/>
      <c r="H30" s="225"/>
      <c r="I30" s="18" t="s">
        <v>74</v>
      </c>
      <c r="J30" s="17" t="s">
        <v>73</v>
      </c>
      <c r="K30" s="18" t="s">
        <v>74</v>
      </c>
      <c r="L30" s="256" t="s">
        <v>584</v>
      </c>
      <c r="M30" s="157" t="s">
        <v>585</v>
      </c>
      <c r="N30" s="158" t="s">
        <v>586</v>
      </c>
      <c r="O30" s="228"/>
      <c r="P30" s="252"/>
      <c r="Q30" s="252">
        <v>0</v>
      </c>
      <c r="R30" s="252">
        <v>0</v>
      </c>
      <c r="S30" s="253">
        <f t="shared" si="1"/>
        <v>0</v>
      </c>
      <c r="T30" s="225">
        <v>1</v>
      </c>
      <c r="U30" s="229">
        <v>559.41</v>
      </c>
      <c r="V30" s="225">
        <v>1</v>
      </c>
      <c r="W30" s="229">
        <v>279.7</v>
      </c>
      <c r="X30" s="225">
        <f t="shared" si="3"/>
        <v>1.5</v>
      </c>
      <c r="Y30" s="273">
        <f t="shared" si="2"/>
        <v>839.1099999999999</v>
      </c>
      <c r="Z30" s="273">
        <f t="shared" si="0"/>
        <v>839.1099999999999</v>
      </c>
      <c r="AA30" s="161" t="s">
        <v>453</v>
      </c>
      <c r="AB30" s="7"/>
      <c r="AC30" s="7"/>
    </row>
    <row r="31" spans="1:31" ht="28.5" x14ac:dyDescent="0.2">
      <c r="A31" s="27" t="s">
        <v>75</v>
      </c>
      <c r="B31" s="125" t="s">
        <v>508</v>
      </c>
      <c r="C31" s="199" t="s">
        <v>473</v>
      </c>
      <c r="D31" s="199" t="s">
        <v>474</v>
      </c>
      <c r="E31" s="15" t="s">
        <v>451</v>
      </c>
      <c r="F31" s="259" t="s">
        <v>452</v>
      </c>
      <c r="G31" s="257"/>
      <c r="H31" s="225"/>
      <c r="I31" s="18" t="s">
        <v>74</v>
      </c>
      <c r="J31" s="17" t="s">
        <v>73</v>
      </c>
      <c r="K31" s="18" t="s">
        <v>74</v>
      </c>
      <c r="L31" s="256" t="s">
        <v>581</v>
      </c>
      <c r="M31" s="260" t="s">
        <v>587</v>
      </c>
      <c r="N31" s="158" t="s">
        <v>588</v>
      </c>
      <c r="O31" s="228"/>
      <c r="P31" s="252"/>
      <c r="Q31" s="252">
        <v>0</v>
      </c>
      <c r="R31" s="252">
        <v>0</v>
      </c>
      <c r="S31" s="253">
        <f t="shared" si="1"/>
        <v>0</v>
      </c>
      <c r="T31" s="225">
        <v>1</v>
      </c>
      <c r="U31" s="229">
        <v>559.41</v>
      </c>
      <c r="V31" s="225">
        <v>1</v>
      </c>
      <c r="W31" s="229">
        <v>279.7</v>
      </c>
      <c r="X31" s="225">
        <v>1.5</v>
      </c>
      <c r="Y31" s="273">
        <f t="shared" si="2"/>
        <v>839.1099999999999</v>
      </c>
      <c r="Z31" s="273">
        <f t="shared" si="0"/>
        <v>839.1099999999999</v>
      </c>
      <c r="AA31" s="161" t="s">
        <v>453</v>
      </c>
      <c r="AB31" s="7"/>
      <c r="AC31" s="7"/>
    </row>
    <row r="32" spans="1:31" ht="14.25" x14ac:dyDescent="0.2">
      <c r="A32" s="27" t="s">
        <v>75</v>
      </c>
      <c r="B32" s="125" t="s">
        <v>508</v>
      </c>
      <c r="C32" s="199" t="s">
        <v>551</v>
      </c>
      <c r="D32" s="213" t="s">
        <v>518</v>
      </c>
      <c r="E32" s="15" t="s">
        <v>451</v>
      </c>
      <c r="F32" s="259" t="s">
        <v>452</v>
      </c>
      <c r="G32" s="257"/>
      <c r="H32" s="225"/>
      <c r="I32" s="18" t="s">
        <v>74</v>
      </c>
      <c r="J32" s="17" t="s">
        <v>73</v>
      </c>
      <c r="K32" s="18" t="s">
        <v>74</v>
      </c>
      <c r="L32" s="261" t="s">
        <v>589</v>
      </c>
      <c r="M32" s="20">
        <v>45735</v>
      </c>
      <c r="N32" s="248">
        <v>45736</v>
      </c>
      <c r="O32" s="228"/>
      <c r="P32" s="252"/>
      <c r="Q32" s="252">
        <v>0</v>
      </c>
      <c r="R32" s="252">
        <v>0</v>
      </c>
      <c r="S32" s="253">
        <f t="shared" si="1"/>
        <v>0</v>
      </c>
      <c r="T32" s="225">
        <v>1</v>
      </c>
      <c r="U32" s="229">
        <v>559.41</v>
      </c>
      <c r="V32" s="225">
        <v>1</v>
      </c>
      <c r="W32" s="229">
        <v>279.7</v>
      </c>
      <c r="X32" s="225">
        <v>1.5</v>
      </c>
      <c r="Y32" s="274">
        <f t="shared" si="2"/>
        <v>839.1099999999999</v>
      </c>
      <c r="Z32" s="274">
        <f t="shared" si="0"/>
        <v>839.1099999999999</v>
      </c>
      <c r="AA32" s="161" t="s">
        <v>453</v>
      </c>
      <c r="AB32" s="7"/>
      <c r="AC32" s="7"/>
    </row>
    <row r="33" spans="1:29" ht="25.5" x14ac:dyDescent="0.2">
      <c r="A33" s="27" t="s">
        <v>75</v>
      </c>
      <c r="B33" s="125" t="s">
        <v>508</v>
      </c>
      <c r="C33" s="199" t="s">
        <v>533</v>
      </c>
      <c r="D33" s="199" t="s">
        <v>534</v>
      </c>
      <c r="E33" s="15" t="s">
        <v>451</v>
      </c>
      <c r="F33" s="259" t="s">
        <v>452</v>
      </c>
      <c r="G33" s="257"/>
      <c r="H33" s="225"/>
      <c r="I33" s="18" t="s">
        <v>74</v>
      </c>
      <c r="J33" s="17" t="s">
        <v>73</v>
      </c>
      <c r="K33" s="18" t="s">
        <v>74</v>
      </c>
      <c r="L33" s="262" t="s">
        <v>590</v>
      </c>
      <c r="M33" s="263">
        <v>45733</v>
      </c>
      <c r="N33" s="227">
        <v>45736</v>
      </c>
      <c r="O33" s="228"/>
      <c r="P33" s="252"/>
      <c r="Q33" s="252">
        <v>0</v>
      </c>
      <c r="R33" s="252">
        <v>0</v>
      </c>
      <c r="S33" s="253">
        <f t="shared" si="1"/>
        <v>0</v>
      </c>
      <c r="T33" s="225">
        <v>2</v>
      </c>
      <c r="U33" s="229">
        <v>559.41</v>
      </c>
      <c r="V33" s="225">
        <v>2</v>
      </c>
      <c r="W33" s="229">
        <v>279.7</v>
      </c>
      <c r="X33" s="264">
        <v>3</v>
      </c>
      <c r="Y33" s="274">
        <f t="shared" si="2"/>
        <v>1678.2199999999998</v>
      </c>
      <c r="Z33" s="274">
        <f t="shared" si="0"/>
        <v>1678.2199999999998</v>
      </c>
      <c r="AA33" s="161" t="s">
        <v>453</v>
      </c>
      <c r="AB33" s="7"/>
      <c r="AC33" s="7"/>
    </row>
    <row r="34" spans="1:29" ht="14.25" x14ac:dyDescent="0.2">
      <c r="A34" s="27" t="s">
        <v>75</v>
      </c>
      <c r="B34" s="125" t="s">
        <v>508</v>
      </c>
      <c r="C34" s="199" t="s">
        <v>525</v>
      </c>
      <c r="D34" s="213" t="s">
        <v>591</v>
      </c>
      <c r="E34" s="15" t="s">
        <v>451</v>
      </c>
      <c r="F34" s="259" t="s">
        <v>452</v>
      </c>
      <c r="G34" s="257"/>
      <c r="H34" s="225"/>
      <c r="I34" s="18" t="s">
        <v>74</v>
      </c>
      <c r="J34" s="17" t="s">
        <v>73</v>
      </c>
      <c r="K34" s="18" t="s">
        <v>74</v>
      </c>
      <c r="L34" s="256" t="s">
        <v>592</v>
      </c>
      <c r="M34" s="248">
        <v>45735</v>
      </c>
      <c r="N34" s="227">
        <v>45737</v>
      </c>
      <c r="O34" s="228"/>
      <c r="P34" s="252"/>
      <c r="Q34" s="252">
        <v>0</v>
      </c>
      <c r="R34" s="252">
        <v>0</v>
      </c>
      <c r="S34" s="253">
        <f t="shared" si="1"/>
        <v>0</v>
      </c>
      <c r="T34" s="225">
        <v>2</v>
      </c>
      <c r="U34" s="229">
        <v>559.41</v>
      </c>
      <c r="V34" s="225">
        <v>1</v>
      </c>
      <c r="W34" s="229">
        <v>279.7</v>
      </c>
      <c r="X34" s="225">
        <v>2.5</v>
      </c>
      <c r="Y34" s="274">
        <f t="shared" si="2"/>
        <v>1398.52</v>
      </c>
      <c r="Z34" s="274">
        <f t="shared" si="0"/>
        <v>1398.52</v>
      </c>
      <c r="AA34" s="161" t="s">
        <v>453</v>
      </c>
      <c r="AB34" s="7"/>
      <c r="AC34" s="7"/>
    </row>
    <row r="35" spans="1:29" ht="14.25" x14ac:dyDescent="0.2">
      <c r="A35" s="27" t="s">
        <v>75</v>
      </c>
      <c r="B35" s="125" t="s">
        <v>508</v>
      </c>
      <c r="C35" s="199" t="s">
        <v>531</v>
      </c>
      <c r="D35" s="235" t="s">
        <v>532</v>
      </c>
      <c r="E35" s="15" t="s">
        <v>451</v>
      </c>
      <c r="F35" s="259" t="s">
        <v>452</v>
      </c>
      <c r="G35" s="257"/>
      <c r="H35" s="225"/>
      <c r="I35" s="18" t="s">
        <v>74</v>
      </c>
      <c r="J35" s="17" t="s">
        <v>73</v>
      </c>
      <c r="K35" s="18" t="s">
        <v>74</v>
      </c>
      <c r="L35" s="256" t="s">
        <v>592</v>
      </c>
      <c r="M35" s="248">
        <v>45735</v>
      </c>
      <c r="N35" s="227">
        <v>45737</v>
      </c>
      <c r="O35" s="228"/>
      <c r="P35" s="252"/>
      <c r="Q35" s="252">
        <v>0</v>
      </c>
      <c r="R35" s="252">
        <v>0</v>
      </c>
      <c r="S35" s="253">
        <f t="shared" si="1"/>
        <v>0</v>
      </c>
      <c r="T35" s="225">
        <v>2</v>
      </c>
      <c r="U35" s="229">
        <v>559.41</v>
      </c>
      <c r="V35" s="225">
        <v>1</v>
      </c>
      <c r="W35" s="229">
        <v>279.7</v>
      </c>
      <c r="X35" s="225">
        <v>2.5</v>
      </c>
      <c r="Y35" s="274">
        <f t="shared" si="2"/>
        <v>1398.52</v>
      </c>
      <c r="Z35" s="274">
        <f t="shared" si="0"/>
        <v>1398.52</v>
      </c>
      <c r="AA35" s="161" t="s">
        <v>453</v>
      </c>
      <c r="AB35" s="7"/>
      <c r="AC35" s="7"/>
    </row>
    <row r="36" spans="1:29" ht="25.5" x14ac:dyDescent="0.2">
      <c r="A36" s="27" t="s">
        <v>75</v>
      </c>
      <c r="B36" s="125" t="s">
        <v>508</v>
      </c>
      <c r="C36" s="199" t="s">
        <v>538</v>
      </c>
      <c r="D36" s="199" t="s">
        <v>539</v>
      </c>
      <c r="E36" s="15" t="s">
        <v>451</v>
      </c>
      <c r="F36" s="259" t="s">
        <v>452</v>
      </c>
      <c r="G36" s="257"/>
      <c r="H36" s="225"/>
      <c r="I36" s="18" t="s">
        <v>74</v>
      </c>
      <c r="J36" s="17" t="s">
        <v>73</v>
      </c>
      <c r="K36" s="18" t="s">
        <v>74</v>
      </c>
      <c r="L36" s="262" t="s">
        <v>590</v>
      </c>
      <c r="M36" s="263">
        <v>45733</v>
      </c>
      <c r="N36" s="227">
        <v>45736</v>
      </c>
      <c r="O36" s="228"/>
      <c r="P36" s="252"/>
      <c r="Q36" s="252">
        <v>0</v>
      </c>
      <c r="R36" s="252">
        <v>0</v>
      </c>
      <c r="S36" s="253">
        <f t="shared" si="1"/>
        <v>0</v>
      </c>
      <c r="T36" s="225">
        <v>2</v>
      </c>
      <c r="U36" s="229">
        <v>559.41</v>
      </c>
      <c r="V36" s="225">
        <v>2</v>
      </c>
      <c r="W36" s="229">
        <v>279.7</v>
      </c>
      <c r="X36" s="264">
        <v>3</v>
      </c>
      <c r="Y36" s="274">
        <f t="shared" si="2"/>
        <v>1678.2199999999998</v>
      </c>
      <c r="Z36" s="274">
        <f t="shared" si="0"/>
        <v>1678.2199999999998</v>
      </c>
      <c r="AA36" s="161" t="s">
        <v>453</v>
      </c>
      <c r="AB36" s="7"/>
      <c r="AC36" s="7"/>
    </row>
    <row r="37" spans="1:29" ht="14.25" x14ac:dyDescent="0.2">
      <c r="A37" s="27" t="s">
        <v>75</v>
      </c>
      <c r="B37" s="125" t="s">
        <v>508</v>
      </c>
      <c r="C37" s="199" t="s">
        <v>540</v>
      </c>
      <c r="D37" s="199" t="s">
        <v>541</v>
      </c>
      <c r="E37" s="15" t="s">
        <v>451</v>
      </c>
      <c r="F37" s="259" t="s">
        <v>452</v>
      </c>
      <c r="G37" s="257"/>
      <c r="H37" s="225"/>
      <c r="I37" s="18" t="s">
        <v>74</v>
      </c>
      <c r="J37" s="17" t="s">
        <v>73</v>
      </c>
      <c r="K37" s="18" t="s">
        <v>74</v>
      </c>
      <c r="L37" s="265" t="s">
        <v>593</v>
      </c>
      <c r="M37" s="266">
        <v>45736</v>
      </c>
      <c r="N37" s="227">
        <v>45736</v>
      </c>
      <c r="O37" s="228"/>
      <c r="P37" s="252"/>
      <c r="Q37" s="252">
        <v>0</v>
      </c>
      <c r="R37" s="252">
        <v>0</v>
      </c>
      <c r="S37" s="253">
        <f t="shared" si="1"/>
        <v>0</v>
      </c>
      <c r="T37" s="225">
        <v>0</v>
      </c>
      <c r="U37" s="229">
        <v>559.41</v>
      </c>
      <c r="V37" s="225">
        <v>1</v>
      </c>
      <c r="W37" s="229">
        <v>279.7</v>
      </c>
      <c r="X37" s="264">
        <v>0.5</v>
      </c>
      <c r="Y37" s="274">
        <f t="shared" si="2"/>
        <v>279.7</v>
      </c>
      <c r="Z37" s="274">
        <f t="shared" si="0"/>
        <v>279.7</v>
      </c>
      <c r="AA37" s="161" t="s">
        <v>453</v>
      </c>
      <c r="AB37" s="7"/>
      <c r="AC37" s="7"/>
    </row>
    <row r="38" spans="1:29" ht="14.25" x14ac:dyDescent="0.2">
      <c r="A38" s="27" t="s">
        <v>75</v>
      </c>
      <c r="B38" s="125" t="s">
        <v>508</v>
      </c>
      <c r="C38" s="199" t="s">
        <v>594</v>
      </c>
      <c r="D38" s="199" t="s">
        <v>595</v>
      </c>
      <c r="E38" s="15" t="s">
        <v>451</v>
      </c>
      <c r="F38" s="259" t="s">
        <v>452</v>
      </c>
      <c r="G38" s="257"/>
      <c r="H38" s="225"/>
      <c r="I38" s="18" t="s">
        <v>74</v>
      </c>
      <c r="J38" s="17" t="s">
        <v>73</v>
      </c>
      <c r="K38" s="18" t="s">
        <v>74</v>
      </c>
      <c r="L38" s="267" t="s">
        <v>589</v>
      </c>
      <c r="M38" s="20">
        <v>45735</v>
      </c>
      <c r="N38" s="248">
        <v>45736</v>
      </c>
      <c r="O38" s="228"/>
      <c r="P38" s="252"/>
      <c r="Q38" s="252">
        <v>0</v>
      </c>
      <c r="R38" s="252">
        <v>0</v>
      </c>
      <c r="S38" s="253">
        <f t="shared" si="1"/>
        <v>0</v>
      </c>
      <c r="T38" s="225">
        <v>1</v>
      </c>
      <c r="U38" s="229">
        <v>559.41</v>
      </c>
      <c r="V38" s="225">
        <v>1</v>
      </c>
      <c r="W38" s="229">
        <v>279.7</v>
      </c>
      <c r="X38" s="225">
        <v>1.5</v>
      </c>
      <c r="Y38" s="274">
        <f t="shared" si="2"/>
        <v>839.1099999999999</v>
      </c>
      <c r="Z38" s="274">
        <f t="shared" si="0"/>
        <v>839.1099999999999</v>
      </c>
      <c r="AA38" s="161" t="s">
        <v>453</v>
      </c>
      <c r="AB38" s="7"/>
      <c r="AC38" s="7"/>
    </row>
    <row r="39" spans="1:29" ht="14.25" x14ac:dyDescent="0.2">
      <c r="A39" s="27" t="s">
        <v>75</v>
      </c>
      <c r="B39" s="125" t="s">
        <v>508</v>
      </c>
      <c r="C39" s="199" t="s">
        <v>543</v>
      </c>
      <c r="D39" s="236" t="s">
        <v>596</v>
      </c>
      <c r="E39" s="15" t="s">
        <v>451</v>
      </c>
      <c r="F39" s="259" t="s">
        <v>452</v>
      </c>
      <c r="G39" s="257"/>
      <c r="H39" s="225"/>
      <c r="I39" s="18" t="s">
        <v>74</v>
      </c>
      <c r="J39" s="17" t="s">
        <v>73</v>
      </c>
      <c r="K39" s="18" t="s">
        <v>74</v>
      </c>
      <c r="L39" s="265" t="s">
        <v>593</v>
      </c>
      <c r="M39" s="266">
        <v>45736</v>
      </c>
      <c r="N39" s="227">
        <v>45736</v>
      </c>
      <c r="O39" s="228"/>
      <c r="P39" s="252"/>
      <c r="Q39" s="252">
        <v>0</v>
      </c>
      <c r="R39" s="252">
        <v>0</v>
      </c>
      <c r="S39" s="253">
        <f t="shared" si="1"/>
        <v>0</v>
      </c>
      <c r="T39" s="225">
        <v>0</v>
      </c>
      <c r="U39" s="229">
        <v>559.41</v>
      </c>
      <c r="V39" s="225">
        <v>1</v>
      </c>
      <c r="W39" s="229">
        <v>279.7</v>
      </c>
      <c r="X39" s="225">
        <v>0.5</v>
      </c>
      <c r="Y39" s="274">
        <f t="shared" si="2"/>
        <v>279.7</v>
      </c>
      <c r="Z39" s="274">
        <f t="shared" si="0"/>
        <v>279.7</v>
      </c>
      <c r="AA39" s="161" t="s">
        <v>453</v>
      </c>
      <c r="AB39" s="7"/>
      <c r="AC39" s="7"/>
    </row>
    <row r="40" spans="1:29" ht="25.5" x14ac:dyDescent="0.2">
      <c r="A40" s="27" t="s">
        <v>75</v>
      </c>
      <c r="B40" s="125" t="s">
        <v>508</v>
      </c>
      <c r="C40" s="199" t="s">
        <v>488</v>
      </c>
      <c r="D40" s="199" t="s">
        <v>489</v>
      </c>
      <c r="E40" s="15" t="s">
        <v>451</v>
      </c>
      <c r="F40" s="259" t="s">
        <v>452</v>
      </c>
      <c r="G40" s="257"/>
      <c r="H40" s="225"/>
      <c r="I40" s="18" t="s">
        <v>74</v>
      </c>
      <c r="J40" s="17" t="s">
        <v>73</v>
      </c>
      <c r="K40" s="18" t="s">
        <v>74</v>
      </c>
      <c r="L40" s="268" t="s">
        <v>597</v>
      </c>
      <c r="M40" s="20">
        <v>45733</v>
      </c>
      <c r="N40" s="248">
        <v>45735</v>
      </c>
      <c r="O40" s="228"/>
      <c r="P40" s="252"/>
      <c r="Q40" s="252">
        <v>0</v>
      </c>
      <c r="R40" s="252">
        <v>0</v>
      </c>
      <c r="S40" s="253">
        <f t="shared" si="1"/>
        <v>0</v>
      </c>
      <c r="T40" s="225">
        <v>2</v>
      </c>
      <c r="U40" s="229">
        <v>559.41</v>
      </c>
      <c r="V40" s="225">
        <v>1</v>
      </c>
      <c r="W40" s="229">
        <v>279.7</v>
      </c>
      <c r="X40" s="225">
        <v>2.5</v>
      </c>
      <c r="Y40" s="274">
        <f t="shared" si="2"/>
        <v>1398.52</v>
      </c>
      <c r="Z40" s="274">
        <f t="shared" si="0"/>
        <v>1398.52</v>
      </c>
      <c r="AA40" s="161" t="s">
        <v>453</v>
      </c>
      <c r="AB40" s="7"/>
      <c r="AC40" s="7"/>
    </row>
    <row r="41" spans="1:29" ht="14.25" x14ac:dyDescent="0.2">
      <c r="A41" s="27" t="s">
        <v>75</v>
      </c>
      <c r="B41" s="125" t="s">
        <v>508</v>
      </c>
      <c r="C41" s="199" t="s">
        <v>502</v>
      </c>
      <c r="D41" s="199" t="s">
        <v>503</v>
      </c>
      <c r="E41" s="15" t="s">
        <v>451</v>
      </c>
      <c r="F41" s="259" t="s">
        <v>452</v>
      </c>
      <c r="G41" s="257"/>
      <c r="H41" s="225"/>
      <c r="I41" s="18" t="s">
        <v>74</v>
      </c>
      <c r="J41" s="17" t="s">
        <v>73</v>
      </c>
      <c r="K41" s="18" t="s">
        <v>74</v>
      </c>
      <c r="L41" s="269" t="s">
        <v>78</v>
      </c>
      <c r="M41" s="20">
        <v>45733</v>
      </c>
      <c r="N41" s="248">
        <v>45735</v>
      </c>
      <c r="O41" s="228"/>
      <c r="P41" s="252"/>
      <c r="Q41" s="252">
        <v>0</v>
      </c>
      <c r="R41" s="252">
        <v>0</v>
      </c>
      <c r="S41" s="253">
        <f t="shared" si="1"/>
        <v>0</v>
      </c>
      <c r="T41" s="225">
        <v>2</v>
      </c>
      <c r="U41" s="229">
        <v>559.41</v>
      </c>
      <c r="V41" s="225">
        <v>1</v>
      </c>
      <c r="W41" s="229">
        <v>279.7</v>
      </c>
      <c r="X41" s="225">
        <v>2.5</v>
      </c>
      <c r="Y41" s="274">
        <f t="shared" si="2"/>
        <v>1398.52</v>
      </c>
      <c r="Z41" s="274">
        <f t="shared" si="0"/>
        <v>1398.52</v>
      </c>
      <c r="AA41" s="161" t="s">
        <v>453</v>
      </c>
      <c r="AB41" s="7"/>
      <c r="AC41" s="7"/>
    </row>
    <row r="42" spans="1:29" ht="14.25" x14ac:dyDescent="0.2">
      <c r="A42" s="27" t="s">
        <v>75</v>
      </c>
      <c r="B42" s="125" t="s">
        <v>508</v>
      </c>
      <c r="C42" s="199" t="s">
        <v>557</v>
      </c>
      <c r="D42" s="199" t="s">
        <v>558</v>
      </c>
      <c r="E42" s="15" t="s">
        <v>451</v>
      </c>
      <c r="F42" s="259" t="s">
        <v>452</v>
      </c>
      <c r="G42" s="257"/>
      <c r="H42" s="225"/>
      <c r="I42" s="18" t="s">
        <v>74</v>
      </c>
      <c r="J42" s="17" t="s">
        <v>73</v>
      </c>
      <c r="K42" s="18" t="s">
        <v>74</v>
      </c>
      <c r="L42" s="269" t="s">
        <v>598</v>
      </c>
      <c r="M42" s="20">
        <v>45734</v>
      </c>
      <c r="N42" s="248">
        <v>45736</v>
      </c>
      <c r="O42" s="228"/>
      <c r="P42" s="252"/>
      <c r="Q42" s="252">
        <v>0</v>
      </c>
      <c r="R42" s="252">
        <v>0</v>
      </c>
      <c r="S42" s="253">
        <f t="shared" si="1"/>
        <v>0</v>
      </c>
      <c r="T42" s="225">
        <v>2</v>
      </c>
      <c r="U42" s="229">
        <v>559.41</v>
      </c>
      <c r="V42" s="225">
        <v>1</v>
      </c>
      <c r="W42" s="229">
        <v>279.7</v>
      </c>
      <c r="X42" s="225">
        <v>2.5</v>
      </c>
      <c r="Y42" s="274">
        <f t="shared" si="2"/>
        <v>1398.52</v>
      </c>
      <c r="Z42" s="274">
        <f t="shared" si="0"/>
        <v>1398.52</v>
      </c>
      <c r="AA42" s="161" t="s">
        <v>453</v>
      </c>
      <c r="AB42" s="7"/>
      <c r="AC42" s="7"/>
    </row>
    <row r="43" spans="1:29" ht="25.5" x14ac:dyDescent="0.2">
      <c r="A43" s="27" t="s">
        <v>75</v>
      </c>
      <c r="B43" s="125" t="s">
        <v>508</v>
      </c>
      <c r="C43" s="199" t="s">
        <v>459</v>
      </c>
      <c r="D43" s="199" t="s">
        <v>491</v>
      </c>
      <c r="E43" s="15" t="s">
        <v>451</v>
      </c>
      <c r="F43" s="259" t="s">
        <v>452</v>
      </c>
      <c r="G43" s="257"/>
      <c r="H43" s="225"/>
      <c r="I43" s="18" t="s">
        <v>74</v>
      </c>
      <c r="J43" s="17" t="s">
        <v>73</v>
      </c>
      <c r="K43" s="18" t="s">
        <v>74</v>
      </c>
      <c r="L43" s="256" t="s">
        <v>599</v>
      </c>
      <c r="M43" s="20">
        <v>45734</v>
      </c>
      <c r="N43" s="248">
        <v>45736</v>
      </c>
      <c r="O43" s="228"/>
      <c r="P43" s="252"/>
      <c r="Q43" s="252">
        <v>0</v>
      </c>
      <c r="R43" s="252">
        <v>0</v>
      </c>
      <c r="S43" s="253">
        <f t="shared" si="1"/>
        <v>0</v>
      </c>
      <c r="T43" s="225">
        <v>2</v>
      </c>
      <c r="U43" s="229">
        <v>559.41</v>
      </c>
      <c r="V43" s="225">
        <v>1</v>
      </c>
      <c r="W43" s="229">
        <v>279.7</v>
      </c>
      <c r="X43" s="225">
        <v>2.5</v>
      </c>
      <c r="Y43" s="274">
        <f t="shared" si="2"/>
        <v>1398.52</v>
      </c>
      <c r="Z43" s="274">
        <f t="shared" si="0"/>
        <v>1398.52</v>
      </c>
      <c r="AA43" s="161" t="s">
        <v>453</v>
      </c>
      <c r="AB43" s="7"/>
      <c r="AC43" s="7"/>
    </row>
    <row r="44" spans="1:29" ht="14.25" x14ac:dyDescent="0.2">
      <c r="A44" s="27" t="s">
        <v>75</v>
      </c>
      <c r="B44" s="125" t="s">
        <v>508</v>
      </c>
      <c r="C44" s="199" t="s">
        <v>499</v>
      </c>
      <c r="D44" s="236" t="s">
        <v>500</v>
      </c>
      <c r="E44" s="15" t="s">
        <v>451</v>
      </c>
      <c r="F44" s="259" t="s">
        <v>452</v>
      </c>
      <c r="G44" s="257"/>
      <c r="H44" s="225"/>
      <c r="I44" s="18" t="s">
        <v>74</v>
      </c>
      <c r="J44" s="17" t="s">
        <v>73</v>
      </c>
      <c r="K44" s="18" t="s">
        <v>74</v>
      </c>
      <c r="L44" s="269" t="s">
        <v>78</v>
      </c>
      <c r="M44" s="20">
        <v>45733</v>
      </c>
      <c r="N44" s="248">
        <v>45735</v>
      </c>
      <c r="O44" s="228"/>
      <c r="P44" s="252"/>
      <c r="Q44" s="252">
        <v>0</v>
      </c>
      <c r="R44" s="252">
        <v>0</v>
      </c>
      <c r="S44" s="253">
        <f t="shared" si="1"/>
        <v>0</v>
      </c>
      <c r="T44" s="225">
        <v>2</v>
      </c>
      <c r="U44" s="229">
        <v>559.41</v>
      </c>
      <c r="V44" s="225">
        <v>1</v>
      </c>
      <c r="W44" s="229">
        <v>279.7</v>
      </c>
      <c r="X44" s="225">
        <v>2.5</v>
      </c>
      <c r="Y44" s="274">
        <f t="shared" si="2"/>
        <v>1398.52</v>
      </c>
      <c r="Z44" s="274">
        <f t="shared" si="0"/>
        <v>1398.52</v>
      </c>
      <c r="AA44" s="161" t="s">
        <v>453</v>
      </c>
      <c r="AB44" s="7"/>
      <c r="AC44" s="7"/>
    </row>
    <row r="45" spans="1:29" ht="14.25" x14ac:dyDescent="0.2">
      <c r="A45" s="27" t="s">
        <v>75</v>
      </c>
      <c r="B45" s="125" t="s">
        <v>508</v>
      </c>
      <c r="C45" s="199" t="s">
        <v>569</v>
      </c>
      <c r="D45" s="213" t="s">
        <v>570</v>
      </c>
      <c r="E45" s="15" t="s">
        <v>451</v>
      </c>
      <c r="F45" s="259" t="s">
        <v>452</v>
      </c>
      <c r="G45" s="257"/>
      <c r="H45" s="225"/>
      <c r="I45" s="18" t="s">
        <v>74</v>
      </c>
      <c r="J45" s="17" t="s">
        <v>73</v>
      </c>
      <c r="K45" s="18" t="s">
        <v>74</v>
      </c>
      <c r="L45" s="270" t="s">
        <v>600</v>
      </c>
      <c r="M45" s="20">
        <v>45733</v>
      </c>
      <c r="N45" s="248">
        <v>45737</v>
      </c>
      <c r="O45" s="228"/>
      <c r="P45" s="252"/>
      <c r="Q45" s="252">
        <v>0</v>
      </c>
      <c r="R45" s="252">
        <v>0</v>
      </c>
      <c r="S45" s="253">
        <f t="shared" si="1"/>
        <v>0</v>
      </c>
      <c r="T45" s="225">
        <v>4</v>
      </c>
      <c r="U45" s="229">
        <v>559.41</v>
      </c>
      <c r="V45" s="225">
        <v>1</v>
      </c>
      <c r="W45" s="229">
        <v>279.7</v>
      </c>
      <c r="X45" s="225">
        <v>4.5</v>
      </c>
      <c r="Y45" s="274">
        <f t="shared" si="2"/>
        <v>2517.3399999999997</v>
      </c>
      <c r="Z45" s="274">
        <f t="shared" si="0"/>
        <v>2517.3399999999997</v>
      </c>
      <c r="AA45" s="161" t="s">
        <v>453</v>
      </c>
      <c r="AB45" s="7"/>
      <c r="AC45" s="7"/>
    </row>
    <row r="46" spans="1:29" ht="14.25" x14ac:dyDescent="0.2">
      <c r="A46" s="27" t="s">
        <v>75</v>
      </c>
      <c r="B46" s="125" t="s">
        <v>508</v>
      </c>
      <c r="C46" s="199" t="s">
        <v>455</v>
      </c>
      <c r="D46" s="236" t="s">
        <v>493</v>
      </c>
      <c r="E46" s="15" t="s">
        <v>451</v>
      </c>
      <c r="F46" s="259" t="s">
        <v>452</v>
      </c>
      <c r="G46" s="257"/>
      <c r="H46" s="225"/>
      <c r="I46" s="18" t="s">
        <v>74</v>
      </c>
      <c r="J46" s="17" t="s">
        <v>73</v>
      </c>
      <c r="K46" s="18" t="s">
        <v>74</v>
      </c>
      <c r="L46" s="271" t="s">
        <v>601</v>
      </c>
      <c r="M46" s="20">
        <v>45734</v>
      </c>
      <c r="N46" s="248">
        <v>45736</v>
      </c>
      <c r="O46" s="228"/>
      <c r="P46" s="252"/>
      <c r="Q46" s="252">
        <v>0</v>
      </c>
      <c r="R46" s="252">
        <v>0</v>
      </c>
      <c r="S46" s="253">
        <f t="shared" si="1"/>
        <v>0</v>
      </c>
      <c r="T46" s="225">
        <v>2</v>
      </c>
      <c r="U46" s="229">
        <v>559.41</v>
      </c>
      <c r="V46" s="225">
        <v>1</v>
      </c>
      <c r="W46" s="229">
        <v>279.7</v>
      </c>
      <c r="X46" s="225">
        <v>2.5</v>
      </c>
      <c r="Y46" s="274">
        <f t="shared" si="2"/>
        <v>1398.52</v>
      </c>
      <c r="Z46" s="274">
        <f t="shared" si="0"/>
        <v>1398.52</v>
      </c>
      <c r="AA46" s="161" t="s">
        <v>453</v>
      </c>
      <c r="AB46" s="7"/>
      <c r="AC46" s="7"/>
    </row>
    <row r="47" spans="1:29" ht="25.5" x14ac:dyDescent="0.2">
      <c r="A47" s="27" t="s">
        <v>75</v>
      </c>
      <c r="B47" s="125" t="s">
        <v>508</v>
      </c>
      <c r="C47" s="199" t="s">
        <v>495</v>
      </c>
      <c r="D47" s="213" t="s">
        <v>496</v>
      </c>
      <c r="E47" s="15" t="s">
        <v>451</v>
      </c>
      <c r="F47" s="259" t="s">
        <v>452</v>
      </c>
      <c r="G47" s="257"/>
      <c r="H47" s="225"/>
      <c r="I47" s="18" t="s">
        <v>74</v>
      </c>
      <c r="J47" s="17" t="s">
        <v>73</v>
      </c>
      <c r="K47" s="18" t="s">
        <v>74</v>
      </c>
      <c r="L47" s="256" t="s">
        <v>599</v>
      </c>
      <c r="M47" s="20">
        <v>45734</v>
      </c>
      <c r="N47" s="248">
        <v>45736</v>
      </c>
      <c r="O47" s="228"/>
      <c r="P47" s="252"/>
      <c r="Q47" s="252">
        <v>0</v>
      </c>
      <c r="R47" s="252">
        <v>0</v>
      </c>
      <c r="S47" s="253">
        <f t="shared" si="1"/>
        <v>0</v>
      </c>
      <c r="T47" s="225">
        <v>2</v>
      </c>
      <c r="U47" s="229">
        <v>559.41</v>
      </c>
      <c r="V47" s="225">
        <v>1</v>
      </c>
      <c r="W47" s="229">
        <v>279.7</v>
      </c>
      <c r="X47" s="225">
        <v>2.5</v>
      </c>
      <c r="Y47" s="274">
        <f t="shared" si="2"/>
        <v>1398.52</v>
      </c>
      <c r="Z47" s="274">
        <f t="shared" si="0"/>
        <v>1398.52</v>
      </c>
      <c r="AA47" s="161" t="s">
        <v>453</v>
      </c>
      <c r="AB47" s="7"/>
      <c r="AC47" s="7"/>
    </row>
    <row r="48" spans="1:29" ht="14.25" x14ac:dyDescent="0.2">
      <c r="A48" s="27" t="s">
        <v>75</v>
      </c>
      <c r="B48" s="125" t="s">
        <v>508</v>
      </c>
      <c r="C48" s="199" t="s">
        <v>506</v>
      </c>
      <c r="D48" s="199" t="s">
        <v>507</v>
      </c>
      <c r="E48" s="15" t="s">
        <v>451</v>
      </c>
      <c r="F48" s="259" t="s">
        <v>452</v>
      </c>
      <c r="G48" s="257"/>
      <c r="H48" s="225"/>
      <c r="I48" s="18" t="s">
        <v>74</v>
      </c>
      <c r="J48" s="17" t="s">
        <v>73</v>
      </c>
      <c r="K48" s="18" t="s">
        <v>74</v>
      </c>
      <c r="L48" s="270" t="s">
        <v>600</v>
      </c>
      <c r="M48" s="20">
        <v>45733</v>
      </c>
      <c r="N48" s="248">
        <v>45737</v>
      </c>
      <c r="O48" s="228"/>
      <c r="P48" s="252"/>
      <c r="Q48" s="252">
        <v>0</v>
      </c>
      <c r="R48" s="252">
        <v>0</v>
      </c>
      <c r="S48" s="253">
        <f t="shared" si="1"/>
        <v>0</v>
      </c>
      <c r="T48" s="225">
        <v>4</v>
      </c>
      <c r="U48" s="229">
        <v>559.41</v>
      </c>
      <c r="V48" s="225">
        <v>1</v>
      </c>
      <c r="W48" s="229">
        <v>279.7</v>
      </c>
      <c r="X48" s="225">
        <v>4.5</v>
      </c>
      <c r="Y48" s="274">
        <f t="shared" si="2"/>
        <v>2517.3399999999997</v>
      </c>
      <c r="Z48" s="274">
        <f t="shared" si="0"/>
        <v>2517.3399999999997</v>
      </c>
      <c r="AA48" s="161" t="s">
        <v>453</v>
      </c>
      <c r="AB48" s="7"/>
      <c r="AC48" s="7"/>
    </row>
    <row r="49" spans="1:29" ht="25.5" x14ac:dyDescent="0.2">
      <c r="A49" s="27" t="s">
        <v>75</v>
      </c>
      <c r="B49" s="125" t="s">
        <v>508</v>
      </c>
      <c r="C49" s="199" t="s">
        <v>497</v>
      </c>
      <c r="D49" s="213" t="s">
        <v>498</v>
      </c>
      <c r="E49" s="15" t="s">
        <v>451</v>
      </c>
      <c r="F49" s="259" t="s">
        <v>452</v>
      </c>
      <c r="G49" s="257"/>
      <c r="H49" s="225"/>
      <c r="I49" s="18" t="s">
        <v>74</v>
      </c>
      <c r="J49" s="17" t="s">
        <v>73</v>
      </c>
      <c r="K49" s="18" t="s">
        <v>74</v>
      </c>
      <c r="L49" s="268" t="s">
        <v>597</v>
      </c>
      <c r="M49" s="20">
        <v>45733</v>
      </c>
      <c r="N49" s="248">
        <v>45735</v>
      </c>
      <c r="O49" s="228"/>
      <c r="P49" s="252"/>
      <c r="Q49" s="252">
        <v>0</v>
      </c>
      <c r="R49" s="252">
        <v>0</v>
      </c>
      <c r="S49" s="253">
        <f t="shared" si="1"/>
        <v>0</v>
      </c>
      <c r="T49" s="225">
        <v>2</v>
      </c>
      <c r="U49" s="229">
        <v>559.41</v>
      </c>
      <c r="V49" s="225">
        <v>1</v>
      </c>
      <c r="W49" s="229">
        <v>279.7</v>
      </c>
      <c r="X49" s="225">
        <v>2.5</v>
      </c>
      <c r="Y49" s="274">
        <f t="shared" si="2"/>
        <v>1398.52</v>
      </c>
      <c r="Z49" s="274">
        <f t="shared" si="0"/>
        <v>1398.52</v>
      </c>
      <c r="AA49" s="161" t="s">
        <v>453</v>
      </c>
      <c r="AB49" s="7"/>
      <c r="AC49" s="7"/>
    </row>
    <row r="50" spans="1:29" ht="57" x14ac:dyDescent="0.2">
      <c r="A50" s="27" t="s">
        <v>75</v>
      </c>
      <c r="B50" s="125" t="s">
        <v>170</v>
      </c>
      <c r="C50" s="21" t="s">
        <v>143</v>
      </c>
      <c r="D50" s="125">
        <v>1878395</v>
      </c>
      <c r="E50" s="125" t="s">
        <v>97</v>
      </c>
      <c r="F50" s="125" t="s">
        <v>369</v>
      </c>
      <c r="G50" s="126" t="s">
        <v>138</v>
      </c>
      <c r="H50" s="125" t="s">
        <v>139</v>
      </c>
      <c r="I50" s="125" t="s">
        <v>74</v>
      </c>
      <c r="J50" s="127" t="s">
        <v>73</v>
      </c>
      <c r="K50" s="125" t="s">
        <v>74</v>
      </c>
      <c r="L50" s="128" t="s">
        <v>134</v>
      </c>
      <c r="M50" s="129"/>
      <c r="N50" s="129"/>
      <c r="O50" s="129"/>
      <c r="P50" s="130"/>
      <c r="Q50" s="130">
        <v>0</v>
      </c>
      <c r="R50" s="130">
        <v>0</v>
      </c>
      <c r="S50" s="131">
        <v>0</v>
      </c>
      <c r="T50" s="132">
        <v>0</v>
      </c>
      <c r="U50" s="133">
        <v>0</v>
      </c>
      <c r="V50" s="132">
        <v>7</v>
      </c>
      <c r="W50" s="133">
        <v>279.7</v>
      </c>
      <c r="X50" s="134">
        <f t="shared" ref="X50:X87" si="4">(V50*W50)</f>
        <v>1957.8999999999999</v>
      </c>
      <c r="Y50" s="275">
        <f t="shared" ref="Y50:Y87" si="5">(T50*U50)+(V50*W50)</f>
        <v>1957.8999999999999</v>
      </c>
      <c r="Z50" s="275">
        <f t="shared" ref="Z50:Z87" si="6">S50+Y50</f>
        <v>1957.8999999999999</v>
      </c>
      <c r="AA50" s="135" t="s">
        <v>349</v>
      </c>
      <c r="AB50" s="7"/>
      <c r="AC50" s="7"/>
    </row>
    <row r="51" spans="1:29" ht="57" x14ac:dyDescent="0.2">
      <c r="A51" s="27" t="s">
        <v>75</v>
      </c>
      <c r="B51" s="125" t="s">
        <v>170</v>
      </c>
      <c r="C51" s="21" t="s">
        <v>141</v>
      </c>
      <c r="D51" s="125">
        <v>1878387</v>
      </c>
      <c r="E51" s="125" t="s">
        <v>97</v>
      </c>
      <c r="F51" s="125" t="s">
        <v>369</v>
      </c>
      <c r="G51" s="126" t="s">
        <v>138</v>
      </c>
      <c r="H51" s="125" t="s">
        <v>139</v>
      </c>
      <c r="I51" s="125" t="s">
        <v>74</v>
      </c>
      <c r="J51" s="127" t="s">
        <v>73</v>
      </c>
      <c r="K51" s="125" t="s">
        <v>74</v>
      </c>
      <c r="L51" s="128" t="s">
        <v>134</v>
      </c>
      <c r="M51" s="129"/>
      <c r="N51" s="129"/>
      <c r="O51" s="129"/>
      <c r="P51" s="130"/>
      <c r="Q51" s="130">
        <v>0</v>
      </c>
      <c r="R51" s="130">
        <v>0</v>
      </c>
      <c r="S51" s="131">
        <v>0</v>
      </c>
      <c r="T51" s="132">
        <v>0</v>
      </c>
      <c r="U51" s="133">
        <v>0</v>
      </c>
      <c r="V51" s="132">
        <v>10</v>
      </c>
      <c r="W51" s="133">
        <v>279.7</v>
      </c>
      <c r="X51" s="134">
        <f t="shared" si="4"/>
        <v>2797</v>
      </c>
      <c r="Y51" s="275">
        <f t="shared" si="5"/>
        <v>2797</v>
      </c>
      <c r="Z51" s="275">
        <f>S51+Y51</f>
        <v>2797</v>
      </c>
      <c r="AA51" s="135" t="s">
        <v>349</v>
      </c>
      <c r="AB51" s="7"/>
      <c r="AC51" s="7"/>
    </row>
    <row r="52" spans="1:29" ht="57" x14ac:dyDescent="0.2">
      <c r="A52" s="27" t="s">
        <v>75</v>
      </c>
      <c r="B52" s="125" t="s">
        <v>170</v>
      </c>
      <c r="C52" s="21" t="s">
        <v>171</v>
      </c>
      <c r="D52" s="125">
        <v>1513435</v>
      </c>
      <c r="E52" s="125" t="s">
        <v>97</v>
      </c>
      <c r="F52" s="125" t="s">
        <v>369</v>
      </c>
      <c r="G52" s="126" t="s">
        <v>138</v>
      </c>
      <c r="H52" s="125" t="s">
        <v>139</v>
      </c>
      <c r="I52" s="125" t="s">
        <v>74</v>
      </c>
      <c r="J52" s="127" t="s">
        <v>73</v>
      </c>
      <c r="K52" s="125" t="s">
        <v>74</v>
      </c>
      <c r="L52" s="128" t="s">
        <v>134</v>
      </c>
      <c r="M52" s="129"/>
      <c r="N52" s="129"/>
      <c r="O52" s="129"/>
      <c r="P52" s="130"/>
      <c r="Q52" s="130">
        <v>0</v>
      </c>
      <c r="R52" s="130">
        <v>0</v>
      </c>
      <c r="S52" s="131">
        <v>0</v>
      </c>
      <c r="T52" s="132">
        <v>0</v>
      </c>
      <c r="U52" s="133">
        <v>0</v>
      </c>
      <c r="V52" s="132">
        <v>7</v>
      </c>
      <c r="W52" s="133">
        <v>279.7</v>
      </c>
      <c r="X52" s="134">
        <f t="shared" si="4"/>
        <v>1957.8999999999999</v>
      </c>
      <c r="Y52" s="275">
        <f t="shared" si="5"/>
        <v>1957.8999999999999</v>
      </c>
      <c r="Z52" s="275">
        <f t="shared" ref="Z52" si="7">S52+Y52</f>
        <v>1957.8999999999999</v>
      </c>
      <c r="AA52" s="135" t="s">
        <v>349</v>
      </c>
      <c r="AB52" s="7"/>
      <c r="AC52" s="7"/>
    </row>
    <row r="53" spans="1:29" ht="57" x14ac:dyDescent="0.2">
      <c r="A53" s="27" t="s">
        <v>75</v>
      </c>
      <c r="B53" s="125" t="s">
        <v>170</v>
      </c>
      <c r="C53" s="21" t="s">
        <v>145</v>
      </c>
      <c r="D53" s="125">
        <v>1878662</v>
      </c>
      <c r="E53" s="125" t="s">
        <v>97</v>
      </c>
      <c r="F53" s="125" t="s">
        <v>369</v>
      </c>
      <c r="G53" s="126" t="s">
        <v>138</v>
      </c>
      <c r="H53" s="125" t="s">
        <v>139</v>
      </c>
      <c r="I53" s="125" t="s">
        <v>74</v>
      </c>
      <c r="J53" s="127" t="s">
        <v>73</v>
      </c>
      <c r="K53" s="125" t="s">
        <v>74</v>
      </c>
      <c r="L53" s="128" t="s">
        <v>134</v>
      </c>
      <c r="M53" s="129"/>
      <c r="N53" s="129"/>
      <c r="O53" s="129"/>
      <c r="P53" s="130"/>
      <c r="Q53" s="130">
        <v>0</v>
      </c>
      <c r="R53" s="130">
        <v>0</v>
      </c>
      <c r="S53" s="131">
        <v>0</v>
      </c>
      <c r="T53" s="132">
        <v>0</v>
      </c>
      <c r="U53" s="133">
        <v>0</v>
      </c>
      <c r="V53" s="132">
        <v>9</v>
      </c>
      <c r="W53" s="133">
        <v>279.7</v>
      </c>
      <c r="X53" s="134">
        <f t="shared" si="4"/>
        <v>2517.2999999999997</v>
      </c>
      <c r="Y53" s="275">
        <f t="shared" si="5"/>
        <v>2517.2999999999997</v>
      </c>
      <c r="Z53" s="275">
        <f t="shared" si="6"/>
        <v>2517.2999999999997</v>
      </c>
      <c r="AA53" s="135" t="s">
        <v>349</v>
      </c>
      <c r="AB53" s="7"/>
      <c r="AC53" s="7"/>
    </row>
    <row r="54" spans="1:29" ht="15.75" customHeight="1" x14ac:dyDescent="0.2">
      <c r="A54" s="27" t="s">
        <v>75</v>
      </c>
      <c r="B54" s="125" t="s">
        <v>170</v>
      </c>
      <c r="C54" s="21" t="s">
        <v>146</v>
      </c>
      <c r="D54" s="125">
        <v>1802526</v>
      </c>
      <c r="E54" s="125" t="s">
        <v>137</v>
      </c>
      <c r="F54" s="125" t="s">
        <v>369</v>
      </c>
      <c r="G54" s="126" t="s">
        <v>138</v>
      </c>
      <c r="H54" s="125" t="s">
        <v>139</v>
      </c>
      <c r="I54" s="125" t="s">
        <v>74</v>
      </c>
      <c r="J54" s="127" t="s">
        <v>73</v>
      </c>
      <c r="K54" s="125" t="s">
        <v>74</v>
      </c>
      <c r="L54" s="128" t="s">
        <v>134</v>
      </c>
      <c r="M54" s="129"/>
      <c r="N54" s="129"/>
      <c r="O54" s="129"/>
      <c r="P54" s="130"/>
      <c r="Q54" s="130">
        <v>0</v>
      </c>
      <c r="R54" s="130">
        <v>0</v>
      </c>
      <c r="S54" s="131">
        <v>0</v>
      </c>
      <c r="T54" s="132">
        <v>0</v>
      </c>
      <c r="U54" s="133">
        <v>0</v>
      </c>
      <c r="V54" s="132">
        <v>10</v>
      </c>
      <c r="W54" s="133">
        <v>279.7</v>
      </c>
      <c r="X54" s="134">
        <f t="shared" si="4"/>
        <v>2797</v>
      </c>
      <c r="Y54" s="275">
        <f t="shared" si="5"/>
        <v>2797</v>
      </c>
      <c r="Z54" s="275">
        <f t="shared" si="6"/>
        <v>2797</v>
      </c>
      <c r="AA54" s="135" t="s">
        <v>349</v>
      </c>
      <c r="AB54" s="7"/>
      <c r="AC54" s="7"/>
    </row>
    <row r="55" spans="1:29" ht="15.75" customHeight="1" x14ac:dyDescent="0.2">
      <c r="A55" s="27" t="s">
        <v>75</v>
      </c>
      <c r="B55" s="125" t="s">
        <v>170</v>
      </c>
      <c r="C55" s="21" t="s">
        <v>147</v>
      </c>
      <c r="D55" s="127">
        <v>1780522</v>
      </c>
      <c r="E55" s="127" t="s">
        <v>97</v>
      </c>
      <c r="F55" s="125" t="s">
        <v>369</v>
      </c>
      <c r="G55" s="126" t="s">
        <v>138</v>
      </c>
      <c r="H55" s="127" t="s">
        <v>139</v>
      </c>
      <c r="I55" s="127" t="s">
        <v>74</v>
      </c>
      <c r="J55" s="127" t="s">
        <v>73</v>
      </c>
      <c r="K55" s="127" t="s">
        <v>74</v>
      </c>
      <c r="L55" s="128" t="s">
        <v>134</v>
      </c>
      <c r="M55" s="136"/>
      <c r="N55" s="136"/>
      <c r="O55" s="136"/>
      <c r="P55" s="137"/>
      <c r="Q55" s="137">
        <v>0</v>
      </c>
      <c r="R55" s="137">
        <v>0</v>
      </c>
      <c r="S55" s="138">
        <v>0</v>
      </c>
      <c r="T55" s="132">
        <v>0</v>
      </c>
      <c r="U55" s="133">
        <v>0</v>
      </c>
      <c r="V55" s="132">
        <v>10</v>
      </c>
      <c r="W55" s="133">
        <v>279.7</v>
      </c>
      <c r="X55" s="134">
        <f t="shared" si="4"/>
        <v>2797</v>
      </c>
      <c r="Y55" s="275">
        <f t="shared" si="5"/>
        <v>2797</v>
      </c>
      <c r="Z55" s="275">
        <f t="shared" si="6"/>
        <v>2797</v>
      </c>
      <c r="AA55" s="135" t="s">
        <v>349</v>
      </c>
      <c r="AB55" s="7"/>
      <c r="AC55" s="7"/>
    </row>
    <row r="56" spans="1:29" ht="15.75" customHeight="1" x14ac:dyDescent="0.2">
      <c r="A56" s="27" t="s">
        <v>75</v>
      </c>
      <c r="B56" s="125" t="s">
        <v>170</v>
      </c>
      <c r="C56" s="21" t="s">
        <v>350</v>
      </c>
      <c r="D56" s="127">
        <v>1879685</v>
      </c>
      <c r="E56" s="127" t="s">
        <v>97</v>
      </c>
      <c r="F56" s="125" t="s">
        <v>369</v>
      </c>
      <c r="G56" s="126" t="s">
        <v>138</v>
      </c>
      <c r="H56" s="125" t="s">
        <v>139</v>
      </c>
      <c r="I56" s="125" t="s">
        <v>74</v>
      </c>
      <c r="J56" s="127" t="s">
        <v>73</v>
      </c>
      <c r="K56" s="125" t="s">
        <v>74</v>
      </c>
      <c r="L56" s="128" t="s">
        <v>134</v>
      </c>
      <c r="M56" s="129"/>
      <c r="N56" s="129"/>
      <c r="O56" s="129"/>
      <c r="P56" s="130"/>
      <c r="Q56" s="130">
        <v>0</v>
      </c>
      <c r="R56" s="130">
        <v>0</v>
      </c>
      <c r="S56" s="138">
        <v>0</v>
      </c>
      <c r="T56" s="132">
        <v>0</v>
      </c>
      <c r="U56" s="133">
        <v>0</v>
      </c>
      <c r="V56" s="132">
        <v>8</v>
      </c>
      <c r="W56" s="133">
        <v>279.7</v>
      </c>
      <c r="X56" s="134">
        <f t="shared" si="4"/>
        <v>2237.6</v>
      </c>
      <c r="Y56" s="275">
        <f t="shared" si="5"/>
        <v>2237.6</v>
      </c>
      <c r="Z56" s="275">
        <f t="shared" si="6"/>
        <v>2237.6</v>
      </c>
      <c r="AA56" s="135" t="s">
        <v>349</v>
      </c>
      <c r="AB56" s="7"/>
      <c r="AC56" s="7"/>
    </row>
    <row r="57" spans="1:29" ht="15.75" customHeight="1" x14ac:dyDescent="0.2">
      <c r="A57" s="27" t="s">
        <v>75</v>
      </c>
      <c r="B57" s="125" t="s">
        <v>170</v>
      </c>
      <c r="C57" s="21" t="s">
        <v>351</v>
      </c>
      <c r="D57" s="127">
        <v>1879685</v>
      </c>
      <c r="E57" s="127" t="s">
        <v>97</v>
      </c>
      <c r="F57" s="125" t="s">
        <v>369</v>
      </c>
      <c r="G57" s="126" t="s">
        <v>138</v>
      </c>
      <c r="H57" s="125" t="s">
        <v>139</v>
      </c>
      <c r="I57" s="125" t="s">
        <v>74</v>
      </c>
      <c r="J57" s="127" t="s">
        <v>73</v>
      </c>
      <c r="K57" s="125" t="s">
        <v>74</v>
      </c>
      <c r="L57" s="128" t="s">
        <v>134</v>
      </c>
      <c r="M57" s="129"/>
      <c r="N57" s="129"/>
      <c r="O57" s="129"/>
      <c r="P57" s="130"/>
      <c r="Q57" s="130">
        <v>0</v>
      </c>
      <c r="R57" s="130">
        <v>0</v>
      </c>
      <c r="S57" s="138">
        <v>0</v>
      </c>
      <c r="T57" s="132">
        <v>0</v>
      </c>
      <c r="U57" s="133">
        <v>0</v>
      </c>
      <c r="V57" s="132">
        <v>8</v>
      </c>
      <c r="W57" s="133">
        <v>279.7</v>
      </c>
      <c r="X57" s="134">
        <f t="shared" si="4"/>
        <v>2237.6</v>
      </c>
      <c r="Y57" s="275">
        <f t="shared" si="5"/>
        <v>2237.6</v>
      </c>
      <c r="Z57" s="275">
        <f t="shared" si="6"/>
        <v>2237.6</v>
      </c>
      <c r="AA57" s="135" t="s">
        <v>349</v>
      </c>
      <c r="AB57" s="7"/>
      <c r="AC57" s="7"/>
    </row>
    <row r="58" spans="1:29" ht="15.75" customHeight="1" x14ac:dyDescent="0.2">
      <c r="A58" s="27" t="s">
        <v>75</v>
      </c>
      <c r="B58" s="125" t="s">
        <v>170</v>
      </c>
      <c r="C58" s="21" t="s">
        <v>352</v>
      </c>
      <c r="D58" s="127">
        <v>1896796</v>
      </c>
      <c r="E58" s="127" t="s">
        <v>97</v>
      </c>
      <c r="F58" s="125" t="s">
        <v>369</v>
      </c>
      <c r="G58" s="126" t="s">
        <v>138</v>
      </c>
      <c r="H58" s="125" t="s">
        <v>139</v>
      </c>
      <c r="I58" s="125" t="s">
        <v>74</v>
      </c>
      <c r="J58" s="127" t="s">
        <v>73</v>
      </c>
      <c r="K58" s="125" t="s">
        <v>74</v>
      </c>
      <c r="L58" s="128" t="s">
        <v>134</v>
      </c>
      <c r="M58" s="129"/>
      <c r="N58" s="129"/>
      <c r="O58" s="129"/>
      <c r="P58" s="130"/>
      <c r="Q58" s="130">
        <v>0</v>
      </c>
      <c r="R58" s="130">
        <v>0</v>
      </c>
      <c r="S58" s="138">
        <v>0</v>
      </c>
      <c r="T58" s="132">
        <v>0</v>
      </c>
      <c r="U58" s="133">
        <v>0</v>
      </c>
      <c r="V58" s="132">
        <v>7</v>
      </c>
      <c r="W58" s="133">
        <v>279.7</v>
      </c>
      <c r="X58" s="134">
        <f t="shared" si="4"/>
        <v>1957.8999999999999</v>
      </c>
      <c r="Y58" s="275">
        <f t="shared" si="5"/>
        <v>1957.8999999999999</v>
      </c>
      <c r="Z58" s="275">
        <f t="shared" si="6"/>
        <v>1957.8999999999999</v>
      </c>
      <c r="AA58" s="135" t="s">
        <v>349</v>
      </c>
      <c r="AB58" s="7"/>
      <c r="AC58" s="7"/>
    </row>
    <row r="59" spans="1:29" ht="15.75" customHeight="1" x14ac:dyDescent="0.2">
      <c r="A59" s="27" t="s">
        <v>75</v>
      </c>
      <c r="B59" s="125" t="s">
        <v>170</v>
      </c>
      <c r="C59" s="21" t="s">
        <v>167</v>
      </c>
      <c r="D59" s="127">
        <v>1582500</v>
      </c>
      <c r="E59" s="127" t="s">
        <v>97</v>
      </c>
      <c r="F59" s="125" t="s">
        <v>369</v>
      </c>
      <c r="G59" s="126" t="s">
        <v>138</v>
      </c>
      <c r="H59" s="125" t="s">
        <v>139</v>
      </c>
      <c r="I59" s="125" t="s">
        <v>74</v>
      </c>
      <c r="J59" s="127" t="s">
        <v>73</v>
      </c>
      <c r="K59" s="125" t="s">
        <v>74</v>
      </c>
      <c r="L59" s="128" t="s">
        <v>134</v>
      </c>
      <c r="M59" s="129"/>
      <c r="N59" s="129"/>
      <c r="O59" s="129"/>
      <c r="P59" s="130"/>
      <c r="Q59" s="130">
        <v>0</v>
      </c>
      <c r="R59" s="130">
        <v>0</v>
      </c>
      <c r="S59" s="138">
        <v>0</v>
      </c>
      <c r="T59" s="132">
        <v>0</v>
      </c>
      <c r="U59" s="133">
        <v>0</v>
      </c>
      <c r="V59" s="132">
        <v>9</v>
      </c>
      <c r="W59" s="133">
        <v>279.7</v>
      </c>
      <c r="X59" s="134">
        <f t="shared" si="4"/>
        <v>2517.2999999999997</v>
      </c>
      <c r="Y59" s="275">
        <f t="shared" si="5"/>
        <v>2517.2999999999997</v>
      </c>
      <c r="Z59" s="275">
        <f t="shared" si="6"/>
        <v>2517.2999999999997</v>
      </c>
      <c r="AA59" s="135" t="s">
        <v>349</v>
      </c>
      <c r="AB59" s="7"/>
      <c r="AC59" s="7"/>
    </row>
    <row r="60" spans="1:29" ht="15.75" customHeight="1" x14ac:dyDescent="0.2">
      <c r="A60" s="27" t="s">
        <v>75</v>
      </c>
      <c r="B60" s="125" t="s">
        <v>170</v>
      </c>
      <c r="C60" s="21" t="s">
        <v>142</v>
      </c>
      <c r="D60" s="127">
        <v>1848968</v>
      </c>
      <c r="E60" s="127" t="s">
        <v>97</v>
      </c>
      <c r="F60" s="125" t="s">
        <v>369</v>
      </c>
      <c r="G60" s="126" t="s">
        <v>138</v>
      </c>
      <c r="H60" s="125" t="s">
        <v>139</v>
      </c>
      <c r="I60" s="125" t="s">
        <v>74</v>
      </c>
      <c r="J60" s="127" t="s">
        <v>73</v>
      </c>
      <c r="K60" s="125" t="s">
        <v>74</v>
      </c>
      <c r="L60" s="128" t="s">
        <v>134</v>
      </c>
      <c r="M60" s="129"/>
      <c r="N60" s="129"/>
      <c r="O60" s="129"/>
      <c r="P60" s="130"/>
      <c r="Q60" s="130">
        <v>0</v>
      </c>
      <c r="R60" s="130">
        <v>0</v>
      </c>
      <c r="S60" s="138">
        <v>0</v>
      </c>
      <c r="T60" s="132">
        <v>0</v>
      </c>
      <c r="U60" s="133">
        <v>0</v>
      </c>
      <c r="V60" s="132">
        <v>7</v>
      </c>
      <c r="W60" s="133">
        <v>279.7</v>
      </c>
      <c r="X60" s="134">
        <f t="shared" si="4"/>
        <v>1957.8999999999999</v>
      </c>
      <c r="Y60" s="275">
        <f t="shared" si="5"/>
        <v>1957.8999999999999</v>
      </c>
      <c r="Z60" s="275">
        <f t="shared" si="6"/>
        <v>1957.8999999999999</v>
      </c>
      <c r="AA60" s="135" t="s">
        <v>349</v>
      </c>
      <c r="AB60" s="7"/>
      <c r="AC60" s="7"/>
    </row>
    <row r="61" spans="1:29" ht="15.75" customHeight="1" x14ac:dyDescent="0.2">
      <c r="A61" s="27" t="s">
        <v>75</v>
      </c>
      <c r="B61" s="125" t="s">
        <v>170</v>
      </c>
      <c r="C61" s="21" t="s">
        <v>135</v>
      </c>
      <c r="D61" s="125" t="s">
        <v>136</v>
      </c>
      <c r="E61" s="125" t="s">
        <v>137</v>
      </c>
      <c r="F61" s="125" t="s">
        <v>369</v>
      </c>
      <c r="G61" s="126" t="s">
        <v>138</v>
      </c>
      <c r="H61" s="125" t="s">
        <v>139</v>
      </c>
      <c r="I61" s="125" t="s">
        <v>74</v>
      </c>
      <c r="J61" s="127" t="s">
        <v>73</v>
      </c>
      <c r="K61" s="125" t="s">
        <v>74</v>
      </c>
      <c r="L61" s="128" t="s">
        <v>140</v>
      </c>
      <c r="M61" s="129"/>
      <c r="N61" s="129"/>
      <c r="O61" s="129"/>
      <c r="P61" s="130"/>
      <c r="Q61" s="130">
        <v>0</v>
      </c>
      <c r="R61" s="130">
        <v>0</v>
      </c>
      <c r="S61" s="139">
        <f t="shared" ref="S61" si="8">Q61+R61</f>
        <v>0</v>
      </c>
      <c r="T61" s="125">
        <v>0</v>
      </c>
      <c r="U61" s="130">
        <v>0</v>
      </c>
      <c r="V61" s="125">
        <v>5</v>
      </c>
      <c r="W61" s="133">
        <v>279.7</v>
      </c>
      <c r="X61" s="134">
        <f t="shared" si="4"/>
        <v>1398.5</v>
      </c>
      <c r="Y61" s="276">
        <f t="shared" si="5"/>
        <v>1398.5</v>
      </c>
      <c r="Z61" s="275">
        <f t="shared" si="6"/>
        <v>1398.5</v>
      </c>
      <c r="AA61" s="140" t="s">
        <v>349</v>
      </c>
      <c r="AB61" s="7"/>
      <c r="AC61" s="7"/>
    </row>
    <row r="62" spans="1:29" ht="15.75" customHeight="1" x14ac:dyDescent="0.2">
      <c r="A62" s="27" t="s">
        <v>75</v>
      </c>
      <c r="B62" s="125" t="s">
        <v>170</v>
      </c>
      <c r="C62" s="21" t="s">
        <v>150</v>
      </c>
      <c r="D62" s="127">
        <v>1878760</v>
      </c>
      <c r="E62" s="127" t="s">
        <v>97</v>
      </c>
      <c r="F62" s="125" t="s">
        <v>369</v>
      </c>
      <c r="G62" s="126" t="s">
        <v>138</v>
      </c>
      <c r="H62" s="127" t="s">
        <v>139</v>
      </c>
      <c r="I62" s="127" t="s">
        <v>74</v>
      </c>
      <c r="J62" s="127" t="s">
        <v>73</v>
      </c>
      <c r="K62" s="127" t="s">
        <v>74</v>
      </c>
      <c r="L62" s="141" t="s">
        <v>77</v>
      </c>
      <c r="M62" s="136"/>
      <c r="N62" s="136"/>
      <c r="O62" s="136"/>
      <c r="P62" s="137"/>
      <c r="Q62" s="137">
        <v>0</v>
      </c>
      <c r="R62" s="137">
        <v>0</v>
      </c>
      <c r="S62" s="138">
        <v>0</v>
      </c>
      <c r="T62" s="125">
        <v>0</v>
      </c>
      <c r="U62" s="133">
        <v>0</v>
      </c>
      <c r="V62" s="132">
        <v>7</v>
      </c>
      <c r="W62" s="133">
        <v>279.7</v>
      </c>
      <c r="X62" s="134">
        <f t="shared" si="4"/>
        <v>1957.8999999999999</v>
      </c>
      <c r="Y62" s="275">
        <f t="shared" si="5"/>
        <v>1957.8999999999999</v>
      </c>
      <c r="Z62" s="275">
        <f t="shared" si="6"/>
        <v>1957.8999999999999</v>
      </c>
      <c r="AA62" s="135" t="s">
        <v>349</v>
      </c>
      <c r="AB62" s="7"/>
      <c r="AC62" s="7"/>
    </row>
    <row r="63" spans="1:29" ht="15.75" customHeight="1" x14ac:dyDescent="0.2">
      <c r="A63" s="27" t="s">
        <v>75</v>
      </c>
      <c r="B63" s="125" t="s">
        <v>170</v>
      </c>
      <c r="C63" s="21" t="s">
        <v>151</v>
      </c>
      <c r="D63" s="127">
        <v>3400794</v>
      </c>
      <c r="E63" s="127" t="s">
        <v>97</v>
      </c>
      <c r="F63" s="125" t="s">
        <v>369</v>
      </c>
      <c r="G63" s="126" t="s">
        <v>138</v>
      </c>
      <c r="H63" s="127" t="s">
        <v>139</v>
      </c>
      <c r="I63" s="127" t="s">
        <v>74</v>
      </c>
      <c r="J63" s="127" t="s">
        <v>73</v>
      </c>
      <c r="K63" s="127" t="s">
        <v>74</v>
      </c>
      <c r="L63" s="141" t="s">
        <v>77</v>
      </c>
      <c r="M63" s="136"/>
      <c r="N63" s="136"/>
      <c r="O63" s="136"/>
      <c r="P63" s="137"/>
      <c r="Q63" s="137">
        <v>0</v>
      </c>
      <c r="R63" s="137">
        <v>0</v>
      </c>
      <c r="S63" s="138">
        <v>0</v>
      </c>
      <c r="T63" s="125">
        <v>0</v>
      </c>
      <c r="U63" s="133">
        <v>0</v>
      </c>
      <c r="V63" s="132">
        <v>6</v>
      </c>
      <c r="W63" s="133">
        <v>279.7</v>
      </c>
      <c r="X63" s="134">
        <f t="shared" si="4"/>
        <v>1678.1999999999998</v>
      </c>
      <c r="Y63" s="275">
        <f t="shared" si="5"/>
        <v>1678.1999999999998</v>
      </c>
      <c r="Z63" s="275">
        <f t="shared" si="6"/>
        <v>1678.1999999999998</v>
      </c>
      <c r="AA63" s="135" t="s">
        <v>349</v>
      </c>
      <c r="AB63" s="7"/>
      <c r="AC63" s="7"/>
    </row>
    <row r="64" spans="1:29" ht="15.75" customHeight="1" x14ac:dyDescent="0.2">
      <c r="A64" s="27" t="s">
        <v>75</v>
      </c>
      <c r="B64" s="125" t="s">
        <v>170</v>
      </c>
      <c r="C64" s="21" t="s">
        <v>152</v>
      </c>
      <c r="D64" s="127">
        <v>1370588</v>
      </c>
      <c r="E64" s="127" t="s">
        <v>97</v>
      </c>
      <c r="F64" s="125" t="s">
        <v>369</v>
      </c>
      <c r="G64" s="126" t="s">
        <v>138</v>
      </c>
      <c r="H64" s="127" t="s">
        <v>139</v>
      </c>
      <c r="I64" s="127" t="s">
        <v>74</v>
      </c>
      <c r="J64" s="127" t="s">
        <v>73</v>
      </c>
      <c r="K64" s="127" t="s">
        <v>74</v>
      </c>
      <c r="L64" s="141" t="s">
        <v>77</v>
      </c>
      <c r="M64" s="136"/>
      <c r="N64" s="136"/>
      <c r="O64" s="136"/>
      <c r="P64" s="137"/>
      <c r="Q64" s="137">
        <v>0</v>
      </c>
      <c r="R64" s="137">
        <v>0</v>
      </c>
      <c r="S64" s="138">
        <v>0</v>
      </c>
      <c r="T64" s="132">
        <v>0</v>
      </c>
      <c r="U64" s="133">
        <v>0</v>
      </c>
      <c r="V64" s="132">
        <v>8</v>
      </c>
      <c r="W64" s="133">
        <v>279.7</v>
      </c>
      <c r="X64" s="134">
        <f t="shared" si="4"/>
        <v>2237.6</v>
      </c>
      <c r="Y64" s="275">
        <f t="shared" si="5"/>
        <v>2237.6</v>
      </c>
      <c r="Z64" s="275">
        <f t="shared" si="6"/>
        <v>2237.6</v>
      </c>
      <c r="AA64" s="135" t="s">
        <v>349</v>
      </c>
      <c r="AB64" s="7"/>
      <c r="AC64" s="7"/>
    </row>
    <row r="65" spans="1:29" ht="15.75" customHeight="1" x14ac:dyDescent="0.2">
      <c r="A65" s="27" t="s">
        <v>75</v>
      </c>
      <c r="B65" s="125" t="s">
        <v>170</v>
      </c>
      <c r="C65" s="21" t="s">
        <v>156</v>
      </c>
      <c r="D65" s="125">
        <v>1867024</v>
      </c>
      <c r="E65" s="125" t="s">
        <v>97</v>
      </c>
      <c r="F65" s="125" t="s">
        <v>369</v>
      </c>
      <c r="G65" s="126" t="s">
        <v>138</v>
      </c>
      <c r="H65" s="125" t="s">
        <v>139</v>
      </c>
      <c r="I65" s="125" t="s">
        <v>74</v>
      </c>
      <c r="J65" s="127" t="s">
        <v>73</v>
      </c>
      <c r="K65" s="125" t="s">
        <v>74</v>
      </c>
      <c r="L65" s="141" t="s">
        <v>77</v>
      </c>
      <c r="M65" s="129"/>
      <c r="N65" s="129"/>
      <c r="O65" s="129"/>
      <c r="P65" s="130"/>
      <c r="Q65" s="130">
        <v>0</v>
      </c>
      <c r="R65" s="130">
        <v>0</v>
      </c>
      <c r="S65" s="138">
        <v>0</v>
      </c>
      <c r="T65" s="132">
        <v>0</v>
      </c>
      <c r="U65" s="133">
        <v>0</v>
      </c>
      <c r="V65" s="132">
        <v>11</v>
      </c>
      <c r="W65" s="133">
        <v>279.7</v>
      </c>
      <c r="X65" s="134">
        <f t="shared" si="4"/>
        <v>3076.7</v>
      </c>
      <c r="Y65" s="275">
        <f t="shared" si="5"/>
        <v>3076.7</v>
      </c>
      <c r="Z65" s="275">
        <f t="shared" si="6"/>
        <v>3076.7</v>
      </c>
      <c r="AA65" s="135" t="s">
        <v>349</v>
      </c>
      <c r="AB65" s="7"/>
      <c r="AC65" s="7"/>
    </row>
    <row r="66" spans="1:29" ht="15.75" customHeight="1" x14ac:dyDescent="0.2">
      <c r="A66" s="27" t="s">
        <v>75</v>
      </c>
      <c r="B66" s="125" t="s">
        <v>170</v>
      </c>
      <c r="C66" s="21" t="s">
        <v>159</v>
      </c>
      <c r="D66" s="125">
        <v>1711024</v>
      </c>
      <c r="E66" s="125" t="s">
        <v>97</v>
      </c>
      <c r="F66" s="125" t="s">
        <v>369</v>
      </c>
      <c r="G66" s="126" t="s">
        <v>138</v>
      </c>
      <c r="H66" s="125" t="s">
        <v>139</v>
      </c>
      <c r="I66" s="125" t="s">
        <v>74</v>
      </c>
      <c r="J66" s="127" t="s">
        <v>73</v>
      </c>
      <c r="K66" s="125" t="s">
        <v>74</v>
      </c>
      <c r="L66" s="141" t="s">
        <v>77</v>
      </c>
      <c r="M66" s="129"/>
      <c r="N66" s="129"/>
      <c r="O66" s="129"/>
      <c r="P66" s="130"/>
      <c r="Q66" s="130">
        <v>0</v>
      </c>
      <c r="R66" s="130">
        <v>0</v>
      </c>
      <c r="S66" s="138">
        <v>0</v>
      </c>
      <c r="T66" s="132">
        <v>0</v>
      </c>
      <c r="U66" s="133">
        <v>0</v>
      </c>
      <c r="V66" s="132">
        <v>9</v>
      </c>
      <c r="W66" s="133">
        <v>279.7</v>
      </c>
      <c r="X66" s="134">
        <f t="shared" si="4"/>
        <v>2517.2999999999997</v>
      </c>
      <c r="Y66" s="275">
        <f t="shared" si="5"/>
        <v>2517.2999999999997</v>
      </c>
      <c r="Z66" s="275">
        <f t="shared" si="6"/>
        <v>2517.2999999999997</v>
      </c>
      <c r="AA66" s="135" t="s">
        <v>349</v>
      </c>
      <c r="AB66" s="7"/>
      <c r="AC66" s="7"/>
    </row>
    <row r="67" spans="1:29" ht="15.75" customHeight="1" x14ac:dyDescent="0.2">
      <c r="A67" s="27" t="s">
        <v>75</v>
      </c>
      <c r="B67" s="125" t="s">
        <v>170</v>
      </c>
      <c r="C67" s="21" t="s">
        <v>154</v>
      </c>
      <c r="D67" s="125">
        <v>1876937</v>
      </c>
      <c r="E67" s="125" t="s">
        <v>97</v>
      </c>
      <c r="F67" s="125" t="s">
        <v>369</v>
      </c>
      <c r="G67" s="126" t="s">
        <v>138</v>
      </c>
      <c r="H67" s="125" t="s">
        <v>139</v>
      </c>
      <c r="I67" s="125" t="s">
        <v>74</v>
      </c>
      <c r="J67" s="127" t="s">
        <v>73</v>
      </c>
      <c r="K67" s="125" t="s">
        <v>74</v>
      </c>
      <c r="L67" s="141" t="s">
        <v>77</v>
      </c>
      <c r="M67" s="129"/>
      <c r="N67" s="129"/>
      <c r="O67" s="129"/>
      <c r="P67" s="130"/>
      <c r="Q67" s="130">
        <v>0</v>
      </c>
      <c r="R67" s="130">
        <v>0</v>
      </c>
      <c r="S67" s="131">
        <v>0</v>
      </c>
      <c r="T67" s="132">
        <v>0</v>
      </c>
      <c r="U67" s="133">
        <v>0</v>
      </c>
      <c r="V67" s="132">
        <v>7</v>
      </c>
      <c r="W67" s="133">
        <v>279.7</v>
      </c>
      <c r="X67" s="134">
        <f t="shared" si="4"/>
        <v>1957.8999999999999</v>
      </c>
      <c r="Y67" s="275">
        <f t="shared" si="5"/>
        <v>1957.8999999999999</v>
      </c>
      <c r="Z67" s="275">
        <f t="shared" si="6"/>
        <v>1957.8999999999999</v>
      </c>
      <c r="AA67" s="135" t="s">
        <v>349</v>
      </c>
      <c r="AB67" s="7"/>
      <c r="AC67" s="7"/>
    </row>
    <row r="68" spans="1:29" ht="15.75" customHeight="1" x14ac:dyDescent="0.2">
      <c r="A68" s="27" t="s">
        <v>75</v>
      </c>
      <c r="B68" s="125" t="s">
        <v>170</v>
      </c>
      <c r="C68" s="21" t="s">
        <v>354</v>
      </c>
      <c r="D68" s="125">
        <v>1780450</v>
      </c>
      <c r="E68" s="125" t="s">
        <v>97</v>
      </c>
      <c r="F68" s="125" t="s">
        <v>369</v>
      </c>
      <c r="G68" s="126" t="s">
        <v>138</v>
      </c>
      <c r="H68" s="125" t="s">
        <v>139</v>
      </c>
      <c r="I68" s="125" t="s">
        <v>74</v>
      </c>
      <c r="J68" s="127" t="s">
        <v>73</v>
      </c>
      <c r="K68" s="125" t="s">
        <v>74</v>
      </c>
      <c r="L68" s="141" t="s">
        <v>77</v>
      </c>
      <c r="M68" s="129"/>
      <c r="N68" s="129"/>
      <c r="O68" s="129"/>
      <c r="P68" s="130"/>
      <c r="Q68" s="130">
        <v>0</v>
      </c>
      <c r="R68" s="130">
        <v>0</v>
      </c>
      <c r="S68" s="138">
        <v>0</v>
      </c>
      <c r="T68" s="132">
        <v>0</v>
      </c>
      <c r="U68" s="133">
        <v>0</v>
      </c>
      <c r="V68" s="132">
        <v>7</v>
      </c>
      <c r="W68" s="133">
        <v>279.7</v>
      </c>
      <c r="X68" s="134">
        <f t="shared" si="4"/>
        <v>1957.8999999999999</v>
      </c>
      <c r="Y68" s="275">
        <f t="shared" si="5"/>
        <v>1957.8999999999999</v>
      </c>
      <c r="Z68" s="275">
        <f t="shared" si="6"/>
        <v>1957.8999999999999</v>
      </c>
      <c r="AA68" s="135" t="s">
        <v>349</v>
      </c>
      <c r="AB68" s="7"/>
      <c r="AC68" s="7"/>
    </row>
    <row r="69" spans="1:29" ht="15.75" customHeight="1" x14ac:dyDescent="0.2">
      <c r="A69" s="27" t="s">
        <v>75</v>
      </c>
      <c r="B69" s="125" t="s">
        <v>170</v>
      </c>
      <c r="C69" s="21" t="s">
        <v>353</v>
      </c>
      <c r="D69" s="127">
        <v>1866532</v>
      </c>
      <c r="E69" s="127" t="s">
        <v>97</v>
      </c>
      <c r="F69" s="125" t="s">
        <v>369</v>
      </c>
      <c r="G69" s="126" t="s">
        <v>138</v>
      </c>
      <c r="H69" s="127" t="s">
        <v>139</v>
      </c>
      <c r="I69" s="127" t="s">
        <v>74</v>
      </c>
      <c r="J69" s="127" t="s">
        <v>73</v>
      </c>
      <c r="K69" s="127" t="s">
        <v>74</v>
      </c>
      <c r="L69" s="141" t="s">
        <v>77</v>
      </c>
      <c r="M69" s="136"/>
      <c r="N69" s="136"/>
      <c r="O69" s="136"/>
      <c r="P69" s="137"/>
      <c r="Q69" s="137">
        <v>0</v>
      </c>
      <c r="R69" s="137">
        <v>0</v>
      </c>
      <c r="S69" s="138">
        <v>0</v>
      </c>
      <c r="T69" s="132">
        <v>0</v>
      </c>
      <c r="U69" s="133">
        <v>0</v>
      </c>
      <c r="V69" s="132">
        <v>8</v>
      </c>
      <c r="W69" s="133">
        <v>279.7</v>
      </c>
      <c r="X69" s="134">
        <f t="shared" si="4"/>
        <v>2237.6</v>
      </c>
      <c r="Y69" s="275">
        <f t="shared" si="5"/>
        <v>2237.6</v>
      </c>
      <c r="Z69" s="275">
        <f t="shared" si="6"/>
        <v>2237.6</v>
      </c>
      <c r="AA69" s="135" t="s">
        <v>349</v>
      </c>
      <c r="AB69" s="7"/>
      <c r="AC69" s="7"/>
    </row>
    <row r="70" spans="1:29" ht="15.75" customHeight="1" x14ac:dyDescent="0.2">
      <c r="A70" s="27" t="s">
        <v>75</v>
      </c>
      <c r="B70" s="125" t="s">
        <v>170</v>
      </c>
      <c r="C70" s="21" t="s">
        <v>157</v>
      </c>
      <c r="D70" s="125">
        <v>187801</v>
      </c>
      <c r="E70" s="125" t="s">
        <v>97</v>
      </c>
      <c r="F70" s="125" t="s">
        <v>369</v>
      </c>
      <c r="G70" s="126" t="s">
        <v>138</v>
      </c>
      <c r="H70" s="125" t="s">
        <v>139</v>
      </c>
      <c r="I70" s="125" t="s">
        <v>74</v>
      </c>
      <c r="J70" s="127" t="s">
        <v>73</v>
      </c>
      <c r="K70" s="125" t="s">
        <v>74</v>
      </c>
      <c r="L70" s="141" t="s">
        <v>77</v>
      </c>
      <c r="M70" s="129"/>
      <c r="N70" s="129"/>
      <c r="O70" s="129"/>
      <c r="P70" s="130"/>
      <c r="Q70" s="130">
        <v>0</v>
      </c>
      <c r="R70" s="130">
        <v>0</v>
      </c>
      <c r="S70" s="138">
        <v>0</v>
      </c>
      <c r="T70" s="132">
        <v>0</v>
      </c>
      <c r="U70" s="133">
        <v>0</v>
      </c>
      <c r="V70" s="132">
        <v>7</v>
      </c>
      <c r="W70" s="133">
        <v>279.7</v>
      </c>
      <c r="X70" s="134">
        <f t="shared" si="4"/>
        <v>1957.8999999999999</v>
      </c>
      <c r="Y70" s="275">
        <f t="shared" si="5"/>
        <v>1957.8999999999999</v>
      </c>
      <c r="Z70" s="275">
        <f t="shared" si="6"/>
        <v>1957.8999999999999</v>
      </c>
      <c r="AA70" s="135" t="s">
        <v>349</v>
      </c>
      <c r="AB70" s="7"/>
      <c r="AC70" s="7"/>
    </row>
    <row r="71" spans="1:29" ht="15.75" customHeight="1" x14ac:dyDescent="0.2">
      <c r="A71" s="27" t="s">
        <v>75</v>
      </c>
      <c r="B71" s="125" t="s">
        <v>170</v>
      </c>
      <c r="C71" s="21" t="s">
        <v>173</v>
      </c>
      <c r="D71" s="125">
        <v>1780395</v>
      </c>
      <c r="E71" s="125" t="s">
        <v>97</v>
      </c>
      <c r="F71" s="125" t="s">
        <v>369</v>
      </c>
      <c r="G71" s="126" t="s">
        <v>138</v>
      </c>
      <c r="H71" s="125" t="s">
        <v>139</v>
      </c>
      <c r="I71" s="125" t="s">
        <v>74</v>
      </c>
      <c r="J71" s="127" t="s">
        <v>73</v>
      </c>
      <c r="K71" s="125" t="s">
        <v>74</v>
      </c>
      <c r="L71" s="141" t="s">
        <v>77</v>
      </c>
      <c r="M71" s="129"/>
      <c r="N71" s="129"/>
      <c r="O71" s="129"/>
      <c r="P71" s="130"/>
      <c r="Q71" s="130">
        <v>0</v>
      </c>
      <c r="R71" s="130">
        <v>0</v>
      </c>
      <c r="S71" s="138">
        <v>0</v>
      </c>
      <c r="T71" s="132">
        <v>0</v>
      </c>
      <c r="U71" s="133">
        <v>0</v>
      </c>
      <c r="V71" s="132">
        <v>9</v>
      </c>
      <c r="W71" s="133">
        <v>279.7</v>
      </c>
      <c r="X71" s="134">
        <f t="shared" si="4"/>
        <v>2517.2999999999997</v>
      </c>
      <c r="Y71" s="275">
        <f t="shared" si="5"/>
        <v>2517.2999999999997</v>
      </c>
      <c r="Z71" s="275">
        <f t="shared" si="6"/>
        <v>2517.2999999999997</v>
      </c>
      <c r="AA71" s="135" t="s">
        <v>349</v>
      </c>
      <c r="AB71" s="7"/>
      <c r="AC71" s="7"/>
    </row>
    <row r="72" spans="1:29" ht="15.75" customHeight="1" x14ac:dyDescent="0.2">
      <c r="A72" s="27" t="s">
        <v>75</v>
      </c>
      <c r="B72" s="125" t="s">
        <v>170</v>
      </c>
      <c r="C72" s="21" t="s">
        <v>158</v>
      </c>
      <c r="D72" s="125">
        <v>1110659</v>
      </c>
      <c r="E72" s="125" t="s">
        <v>97</v>
      </c>
      <c r="F72" s="125" t="s">
        <v>369</v>
      </c>
      <c r="G72" s="126" t="s">
        <v>138</v>
      </c>
      <c r="H72" s="125" t="s">
        <v>139</v>
      </c>
      <c r="I72" s="125" t="s">
        <v>74</v>
      </c>
      <c r="J72" s="127" t="s">
        <v>73</v>
      </c>
      <c r="K72" s="125" t="s">
        <v>74</v>
      </c>
      <c r="L72" s="141" t="s">
        <v>77</v>
      </c>
      <c r="M72" s="129"/>
      <c r="N72" s="129"/>
      <c r="O72" s="129"/>
      <c r="P72" s="130"/>
      <c r="Q72" s="130">
        <v>0</v>
      </c>
      <c r="R72" s="130">
        <v>0</v>
      </c>
      <c r="S72" s="138">
        <v>0</v>
      </c>
      <c r="T72" s="132">
        <v>0</v>
      </c>
      <c r="U72" s="133">
        <v>0</v>
      </c>
      <c r="V72" s="132">
        <v>7</v>
      </c>
      <c r="W72" s="133">
        <v>279.7</v>
      </c>
      <c r="X72" s="134">
        <f t="shared" si="4"/>
        <v>1957.8999999999999</v>
      </c>
      <c r="Y72" s="275">
        <f t="shared" si="5"/>
        <v>1957.8999999999999</v>
      </c>
      <c r="Z72" s="275">
        <f t="shared" si="6"/>
        <v>1957.8999999999999</v>
      </c>
      <c r="AA72" s="135" t="s">
        <v>349</v>
      </c>
      <c r="AB72" s="7"/>
      <c r="AC72" s="7"/>
    </row>
    <row r="73" spans="1:29" ht="15.75" customHeight="1" x14ac:dyDescent="0.2">
      <c r="A73" s="27" t="s">
        <v>75</v>
      </c>
      <c r="B73" s="125" t="s">
        <v>170</v>
      </c>
      <c r="C73" s="21" t="s">
        <v>365</v>
      </c>
      <c r="D73" s="125">
        <v>1866532</v>
      </c>
      <c r="E73" s="125" t="s">
        <v>97</v>
      </c>
      <c r="F73" s="125" t="s">
        <v>369</v>
      </c>
      <c r="G73" s="126" t="s">
        <v>138</v>
      </c>
      <c r="H73" s="125" t="s">
        <v>139</v>
      </c>
      <c r="I73" s="125" t="s">
        <v>74</v>
      </c>
      <c r="J73" s="127" t="s">
        <v>73</v>
      </c>
      <c r="K73" s="125" t="s">
        <v>74</v>
      </c>
      <c r="L73" s="141" t="s">
        <v>77</v>
      </c>
      <c r="M73" s="129"/>
      <c r="N73" s="129"/>
      <c r="O73" s="129"/>
      <c r="P73" s="130"/>
      <c r="Q73" s="130">
        <v>0</v>
      </c>
      <c r="R73" s="130">
        <v>0</v>
      </c>
      <c r="S73" s="131">
        <v>0</v>
      </c>
      <c r="T73" s="132">
        <v>0</v>
      </c>
      <c r="U73" s="133">
        <v>0</v>
      </c>
      <c r="V73" s="132">
        <v>7</v>
      </c>
      <c r="W73" s="133">
        <v>279.7</v>
      </c>
      <c r="X73" s="134">
        <f t="shared" si="4"/>
        <v>1957.8999999999999</v>
      </c>
      <c r="Y73" s="275">
        <f t="shared" si="5"/>
        <v>1957.8999999999999</v>
      </c>
      <c r="Z73" s="275">
        <f t="shared" si="6"/>
        <v>1957.8999999999999</v>
      </c>
      <c r="AA73" s="135" t="s">
        <v>349</v>
      </c>
      <c r="AB73" s="7"/>
      <c r="AC73" s="7"/>
    </row>
    <row r="74" spans="1:29" ht="15.75" customHeight="1" x14ac:dyDescent="0.2">
      <c r="A74" s="27" t="s">
        <v>75</v>
      </c>
      <c r="B74" s="125" t="s">
        <v>170</v>
      </c>
      <c r="C74" s="146" t="s">
        <v>160</v>
      </c>
      <c r="D74" s="142">
        <v>1877305</v>
      </c>
      <c r="E74" s="143" t="s">
        <v>97</v>
      </c>
      <c r="F74" s="125" t="s">
        <v>369</v>
      </c>
      <c r="G74" s="126" t="s">
        <v>138</v>
      </c>
      <c r="H74" s="125" t="s">
        <v>139</v>
      </c>
      <c r="I74" s="125" t="s">
        <v>74</v>
      </c>
      <c r="J74" s="127" t="s">
        <v>73</v>
      </c>
      <c r="K74" s="125" t="s">
        <v>74</v>
      </c>
      <c r="L74" s="141" t="s">
        <v>77</v>
      </c>
      <c r="M74" s="144"/>
      <c r="N74" s="144"/>
      <c r="O74" s="144"/>
      <c r="P74" s="144"/>
      <c r="Q74" s="130">
        <v>0</v>
      </c>
      <c r="R74" s="130">
        <v>0</v>
      </c>
      <c r="S74" s="131">
        <v>0</v>
      </c>
      <c r="T74" s="132">
        <v>0</v>
      </c>
      <c r="U74" s="133">
        <v>0</v>
      </c>
      <c r="V74" s="145">
        <v>9</v>
      </c>
      <c r="W74" s="133">
        <v>279.7</v>
      </c>
      <c r="X74" s="134">
        <f t="shared" si="4"/>
        <v>2517.2999999999997</v>
      </c>
      <c r="Y74" s="275">
        <f t="shared" si="5"/>
        <v>2517.2999999999997</v>
      </c>
      <c r="Z74" s="275">
        <f t="shared" si="6"/>
        <v>2517.2999999999997</v>
      </c>
      <c r="AA74" s="135" t="s">
        <v>349</v>
      </c>
      <c r="AB74" s="7"/>
      <c r="AC74" s="7"/>
    </row>
    <row r="75" spans="1:29" ht="15.75" customHeight="1" x14ac:dyDescent="0.2">
      <c r="A75" s="27" t="s">
        <v>75</v>
      </c>
      <c r="B75" s="125" t="s">
        <v>170</v>
      </c>
      <c r="C75" s="21" t="s">
        <v>161</v>
      </c>
      <c r="D75" s="125">
        <v>1878530</v>
      </c>
      <c r="E75" s="125" t="s">
        <v>137</v>
      </c>
      <c r="F75" s="125" t="s">
        <v>369</v>
      </c>
      <c r="G75" s="126" t="s">
        <v>138</v>
      </c>
      <c r="H75" s="125" t="s">
        <v>139</v>
      </c>
      <c r="I75" s="125" t="s">
        <v>74</v>
      </c>
      <c r="J75" s="127" t="s">
        <v>73</v>
      </c>
      <c r="K75" s="125" t="s">
        <v>74</v>
      </c>
      <c r="L75" s="128" t="s">
        <v>162</v>
      </c>
      <c r="M75" s="129"/>
      <c r="N75" s="129"/>
      <c r="O75" s="129"/>
      <c r="P75" s="130"/>
      <c r="Q75" s="130">
        <v>0</v>
      </c>
      <c r="R75" s="130">
        <v>0</v>
      </c>
      <c r="S75" s="139">
        <f t="shared" ref="S75:S76" si="9">Q75+R75</f>
        <v>0</v>
      </c>
      <c r="T75" s="125">
        <v>0</v>
      </c>
      <c r="U75" s="130">
        <v>0</v>
      </c>
      <c r="V75" s="125">
        <v>12</v>
      </c>
      <c r="W75" s="133">
        <v>279.7</v>
      </c>
      <c r="X75" s="134">
        <f t="shared" si="4"/>
        <v>3356.3999999999996</v>
      </c>
      <c r="Y75" s="276">
        <f t="shared" si="5"/>
        <v>3356.3999999999996</v>
      </c>
      <c r="Z75" s="275">
        <f t="shared" si="6"/>
        <v>3356.3999999999996</v>
      </c>
      <c r="AA75" s="140" t="s">
        <v>349</v>
      </c>
      <c r="AB75" s="7"/>
      <c r="AC75" s="7"/>
    </row>
    <row r="76" spans="1:29" ht="15.75" customHeight="1" x14ac:dyDescent="0.2">
      <c r="A76" s="27" t="s">
        <v>75</v>
      </c>
      <c r="B76" s="125" t="s">
        <v>170</v>
      </c>
      <c r="C76" s="21" t="s">
        <v>163</v>
      </c>
      <c r="D76" s="125">
        <v>1877399</v>
      </c>
      <c r="E76" s="125" t="s">
        <v>97</v>
      </c>
      <c r="F76" s="125" t="s">
        <v>369</v>
      </c>
      <c r="G76" s="126" t="s">
        <v>138</v>
      </c>
      <c r="H76" s="125" t="s">
        <v>139</v>
      </c>
      <c r="I76" s="125" t="s">
        <v>74</v>
      </c>
      <c r="J76" s="127" t="s">
        <v>73</v>
      </c>
      <c r="K76" s="125" t="s">
        <v>74</v>
      </c>
      <c r="L76" s="128" t="s">
        <v>162</v>
      </c>
      <c r="M76" s="129"/>
      <c r="N76" s="129"/>
      <c r="O76" s="129"/>
      <c r="P76" s="130"/>
      <c r="Q76" s="130">
        <v>0</v>
      </c>
      <c r="R76" s="130">
        <v>0</v>
      </c>
      <c r="S76" s="139">
        <f t="shared" si="9"/>
        <v>0</v>
      </c>
      <c r="T76" s="125">
        <v>0</v>
      </c>
      <c r="U76" s="130">
        <v>0</v>
      </c>
      <c r="V76" s="125">
        <v>12</v>
      </c>
      <c r="W76" s="133">
        <v>279.7</v>
      </c>
      <c r="X76" s="134">
        <f t="shared" si="4"/>
        <v>3356.3999999999996</v>
      </c>
      <c r="Y76" s="276">
        <f t="shared" si="5"/>
        <v>3356.3999999999996</v>
      </c>
      <c r="Z76" s="275">
        <f t="shared" si="6"/>
        <v>3356.3999999999996</v>
      </c>
      <c r="AA76" s="140" t="s">
        <v>349</v>
      </c>
      <c r="AB76" s="7"/>
      <c r="AC76" s="7"/>
    </row>
    <row r="77" spans="1:29" ht="15.75" customHeight="1" x14ac:dyDescent="0.2">
      <c r="A77" s="27" t="s">
        <v>75</v>
      </c>
      <c r="B77" s="125" t="s">
        <v>170</v>
      </c>
      <c r="C77" s="21" t="s">
        <v>165</v>
      </c>
      <c r="D77" s="125">
        <v>1877577</v>
      </c>
      <c r="E77" s="125" t="s">
        <v>97</v>
      </c>
      <c r="F77" s="125" t="s">
        <v>369</v>
      </c>
      <c r="G77" s="126" t="s">
        <v>138</v>
      </c>
      <c r="H77" s="125" t="s">
        <v>139</v>
      </c>
      <c r="I77" s="125" t="s">
        <v>74</v>
      </c>
      <c r="J77" s="127" t="s">
        <v>73</v>
      </c>
      <c r="K77" s="125" t="s">
        <v>74</v>
      </c>
      <c r="L77" s="128" t="s">
        <v>162</v>
      </c>
      <c r="M77" s="129"/>
      <c r="N77" s="129"/>
      <c r="O77" s="129"/>
      <c r="P77" s="130"/>
      <c r="Q77" s="130">
        <v>0</v>
      </c>
      <c r="R77" s="130">
        <v>0</v>
      </c>
      <c r="S77" s="138">
        <v>0</v>
      </c>
      <c r="T77" s="132">
        <v>0</v>
      </c>
      <c r="U77" s="133">
        <v>0</v>
      </c>
      <c r="V77" s="132">
        <v>9</v>
      </c>
      <c r="W77" s="133">
        <v>279.7</v>
      </c>
      <c r="X77" s="134">
        <f t="shared" si="4"/>
        <v>2517.2999999999997</v>
      </c>
      <c r="Y77" s="275">
        <f t="shared" si="5"/>
        <v>2517.2999999999997</v>
      </c>
      <c r="Z77" s="275">
        <f t="shared" si="6"/>
        <v>2517.2999999999997</v>
      </c>
      <c r="AA77" s="135" t="s">
        <v>349</v>
      </c>
      <c r="AB77" s="7"/>
      <c r="AC77" s="7"/>
    </row>
    <row r="78" spans="1:29" ht="15.75" customHeight="1" x14ac:dyDescent="0.2">
      <c r="A78" s="27" t="s">
        <v>75</v>
      </c>
      <c r="B78" s="125" t="s">
        <v>170</v>
      </c>
      <c r="C78" s="21" t="s">
        <v>360</v>
      </c>
      <c r="D78" s="125">
        <v>1879600</v>
      </c>
      <c r="E78" s="125" t="s">
        <v>97</v>
      </c>
      <c r="F78" s="125" t="s">
        <v>369</v>
      </c>
      <c r="G78" s="126" t="s">
        <v>138</v>
      </c>
      <c r="H78" s="125" t="s">
        <v>139</v>
      </c>
      <c r="I78" s="125" t="s">
        <v>74</v>
      </c>
      <c r="J78" s="127" t="s">
        <v>73</v>
      </c>
      <c r="K78" s="125" t="s">
        <v>74</v>
      </c>
      <c r="L78" s="128" t="s">
        <v>162</v>
      </c>
      <c r="M78" s="129"/>
      <c r="N78" s="129"/>
      <c r="O78" s="129"/>
      <c r="P78" s="130"/>
      <c r="Q78" s="130">
        <v>0</v>
      </c>
      <c r="R78" s="130">
        <v>0</v>
      </c>
      <c r="S78" s="138">
        <v>0</v>
      </c>
      <c r="T78" s="132">
        <v>0</v>
      </c>
      <c r="U78" s="133">
        <v>0</v>
      </c>
      <c r="V78" s="132">
        <v>7</v>
      </c>
      <c r="W78" s="133">
        <v>279.7</v>
      </c>
      <c r="X78" s="134">
        <f t="shared" si="4"/>
        <v>1957.8999999999999</v>
      </c>
      <c r="Y78" s="275">
        <f t="shared" si="5"/>
        <v>1957.8999999999999</v>
      </c>
      <c r="Z78" s="275">
        <f t="shared" si="6"/>
        <v>1957.8999999999999</v>
      </c>
      <c r="AA78" s="135" t="s">
        <v>349</v>
      </c>
      <c r="AB78" s="7"/>
      <c r="AC78" s="7"/>
    </row>
    <row r="79" spans="1:29" ht="15.75" customHeight="1" x14ac:dyDescent="0.2">
      <c r="A79" s="27" t="s">
        <v>75</v>
      </c>
      <c r="B79" s="125" t="s">
        <v>170</v>
      </c>
      <c r="C79" s="21" t="s">
        <v>164</v>
      </c>
      <c r="D79" s="125">
        <v>1802399</v>
      </c>
      <c r="E79" s="125" t="s">
        <v>97</v>
      </c>
      <c r="F79" s="125" t="s">
        <v>369</v>
      </c>
      <c r="G79" s="126" t="s">
        <v>138</v>
      </c>
      <c r="H79" s="125" t="s">
        <v>139</v>
      </c>
      <c r="I79" s="125" t="s">
        <v>74</v>
      </c>
      <c r="J79" s="127" t="s">
        <v>73</v>
      </c>
      <c r="K79" s="125" t="s">
        <v>74</v>
      </c>
      <c r="L79" s="128" t="s">
        <v>162</v>
      </c>
      <c r="M79" s="129"/>
      <c r="N79" s="129"/>
      <c r="O79" s="129"/>
      <c r="P79" s="130"/>
      <c r="Q79" s="130">
        <v>0</v>
      </c>
      <c r="R79" s="130">
        <v>0</v>
      </c>
      <c r="S79" s="138">
        <v>0</v>
      </c>
      <c r="T79" s="125">
        <v>0</v>
      </c>
      <c r="U79" s="130">
        <v>0</v>
      </c>
      <c r="V79" s="125">
        <v>7</v>
      </c>
      <c r="W79" s="133">
        <v>279.7</v>
      </c>
      <c r="X79" s="134">
        <f t="shared" si="4"/>
        <v>1957.8999999999999</v>
      </c>
      <c r="Y79" s="276">
        <f t="shared" si="5"/>
        <v>1957.8999999999999</v>
      </c>
      <c r="Z79" s="275">
        <f t="shared" si="6"/>
        <v>1957.8999999999999</v>
      </c>
      <c r="AA79" s="140" t="s">
        <v>349</v>
      </c>
      <c r="AB79" s="7"/>
      <c r="AC79" s="7"/>
    </row>
    <row r="80" spans="1:29" ht="15.75" customHeight="1" x14ac:dyDescent="0.2">
      <c r="A80" s="27" t="s">
        <v>75</v>
      </c>
      <c r="B80" s="125" t="s">
        <v>170</v>
      </c>
      <c r="C80" s="21" t="s">
        <v>356</v>
      </c>
      <c r="D80" s="125">
        <v>1879073</v>
      </c>
      <c r="E80" s="125" t="s">
        <v>97</v>
      </c>
      <c r="F80" s="125" t="s">
        <v>369</v>
      </c>
      <c r="G80" s="126" t="s">
        <v>138</v>
      </c>
      <c r="H80" s="125" t="s">
        <v>139</v>
      </c>
      <c r="I80" s="125" t="s">
        <v>74</v>
      </c>
      <c r="J80" s="127" t="s">
        <v>73</v>
      </c>
      <c r="K80" s="125" t="s">
        <v>74</v>
      </c>
      <c r="L80" s="128" t="s">
        <v>162</v>
      </c>
      <c r="M80" s="129"/>
      <c r="N80" s="129"/>
      <c r="O80" s="129"/>
      <c r="P80" s="130"/>
      <c r="Q80" s="130">
        <v>0</v>
      </c>
      <c r="R80" s="130">
        <v>0</v>
      </c>
      <c r="S80" s="138">
        <v>0</v>
      </c>
      <c r="T80" s="125">
        <v>0</v>
      </c>
      <c r="U80" s="130">
        <v>0</v>
      </c>
      <c r="V80" s="125">
        <v>7</v>
      </c>
      <c r="W80" s="133">
        <v>279.7</v>
      </c>
      <c r="X80" s="134">
        <f t="shared" si="4"/>
        <v>1957.8999999999999</v>
      </c>
      <c r="Y80" s="276">
        <f t="shared" si="5"/>
        <v>1957.8999999999999</v>
      </c>
      <c r="Z80" s="275">
        <f t="shared" si="6"/>
        <v>1957.8999999999999</v>
      </c>
      <c r="AA80" s="140" t="s">
        <v>349</v>
      </c>
      <c r="AB80" s="7"/>
      <c r="AC80" s="7"/>
    </row>
    <row r="81" spans="1:29" ht="15.75" customHeight="1" x14ac:dyDescent="0.2">
      <c r="A81" s="27" t="s">
        <v>75</v>
      </c>
      <c r="B81" s="125" t="s">
        <v>170</v>
      </c>
      <c r="C81" s="21" t="s">
        <v>357</v>
      </c>
      <c r="D81" s="125">
        <v>1582453</v>
      </c>
      <c r="E81" s="125" t="s">
        <v>97</v>
      </c>
      <c r="F81" s="125" t="s">
        <v>369</v>
      </c>
      <c r="G81" s="126" t="s">
        <v>138</v>
      </c>
      <c r="H81" s="125" t="s">
        <v>139</v>
      </c>
      <c r="I81" s="125" t="s">
        <v>74</v>
      </c>
      <c r="J81" s="127" t="s">
        <v>73</v>
      </c>
      <c r="K81" s="125" t="s">
        <v>74</v>
      </c>
      <c r="L81" s="128" t="s">
        <v>162</v>
      </c>
      <c r="M81" s="129"/>
      <c r="N81" s="129"/>
      <c r="O81" s="129"/>
      <c r="P81" s="130"/>
      <c r="Q81" s="130">
        <v>0</v>
      </c>
      <c r="R81" s="130">
        <v>0</v>
      </c>
      <c r="S81" s="138">
        <v>0</v>
      </c>
      <c r="T81" s="125">
        <v>0</v>
      </c>
      <c r="U81" s="130">
        <v>0</v>
      </c>
      <c r="V81" s="125">
        <v>8</v>
      </c>
      <c r="W81" s="133">
        <v>279.7</v>
      </c>
      <c r="X81" s="134">
        <f t="shared" si="4"/>
        <v>2237.6</v>
      </c>
      <c r="Y81" s="276">
        <f t="shared" si="5"/>
        <v>2237.6</v>
      </c>
      <c r="Z81" s="275">
        <f t="shared" si="6"/>
        <v>2237.6</v>
      </c>
      <c r="AA81" s="140" t="s">
        <v>349</v>
      </c>
      <c r="AB81" s="7"/>
      <c r="AC81" s="7"/>
    </row>
    <row r="82" spans="1:29" ht="15.75" customHeight="1" x14ac:dyDescent="0.2">
      <c r="A82" s="27" t="s">
        <v>75</v>
      </c>
      <c r="B82" s="125" t="s">
        <v>170</v>
      </c>
      <c r="C82" s="21" t="s">
        <v>168</v>
      </c>
      <c r="D82" s="125">
        <v>1718533</v>
      </c>
      <c r="E82" s="125" t="s">
        <v>97</v>
      </c>
      <c r="F82" s="125" t="s">
        <v>369</v>
      </c>
      <c r="G82" s="126" t="s">
        <v>138</v>
      </c>
      <c r="H82" s="125" t="s">
        <v>139</v>
      </c>
      <c r="I82" s="125" t="s">
        <v>74</v>
      </c>
      <c r="J82" s="127" t="s">
        <v>73</v>
      </c>
      <c r="K82" s="125" t="s">
        <v>74</v>
      </c>
      <c r="L82" s="128" t="s">
        <v>162</v>
      </c>
      <c r="M82" s="129"/>
      <c r="N82" s="129"/>
      <c r="O82" s="129"/>
      <c r="P82" s="130"/>
      <c r="Q82" s="130">
        <v>0</v>
      </c>
      <c r="R82" s="130">
        <v>0</v>
      </c>
      <c r="S82" s="138">
        <v>0</v>
      </c>
      <c r="T82" s="132">
        <v>0</v>
      </c>
      <c r="U82" s="133">
        <v>0</v>
      </c>
      <c r="V82" s="132">
        <v>8</v>
      </c>
      <c r="W82" s="133">
        <v>279.7</v>
      </c>
      <c r="X82" s="134">
        <f t="shared" si="4"/>
        <v>2237.6</v>
      </c>
      <c r="Y82" s="275">
        <f t="shared" si="5"/>
        <v>2237.6</v>
      </c>
      <c r="Z82" s="275">
        <f t="shared" si="6"/>
        <v>2237.6</v>
      </c>
      <c r="AA82" s="135" t="s">
        <v>349</v>
      </c>
      <c r="AB82" s="7"/>
      <c r="AC82" s="7"/>
    </row>
    <row r="83" spans="1:29" ht="15.75" customHeight="1" x14ac:dyDescent="0.2">
      <c r="A83" s="27" t="s">
        <v>75</v>
      </c>
      <c r="B83" s="125" t="s">
        <v>170</v>
      </c>
      <c r="C83" s="21" t="s">
        <v>370</v>
      </c>
      <c r="D83" s="125"/>
      <c r="E83" s="125" t="s">
        <v>97</v>
      </c>
      <c r="F83" s="125" t="s">
        <v>369</v>
      </c>
      <c r="G83" s="126" t="s">
        <v>138</v>
      </c>
      <c r="H83" s="125" t="s">
        <v>139</v>
      </c>
      <c r="I83" s="125" t="s">
        <v>74</v>
      </c>
      <c r="J83" s="127" t="s">
        <v>73</v>
      </c>
      <c r="K83" s="125" t="s">
        <v>74</v>
      </c>
      <c r="L83" s="128" t="s">
        <v>162</v>
      </c>
      <c r="M83" s="129"/>
      <c r="N83" s="129"/>
      <c r="O83" s="129"/>
      <c r="P83" s="130"/>
      <c r="Q83" s="130">
        <v>0</v>
      </c>
      <c r="R83" s="130">
        <v>0</v>
      </c>
      <c r="S83" s="138">
        <v>0</v>
      </c>
      <c r="T83" s="132">
        <v>0</v>
      </c>
      <c r="U83" s="133">
        <v>0</v>
      </c>
      <c r="V83" s="132">
        <v>8</v>
      </c>
      <c r="W83" s="133">
        <v>279.7</v>
      </c>
      <c r="X83" s="134">
        <f t="shared" si="4"/>
        <v>2237.6</v>
      </c>
      <c r="Y83" s="275">
        <f t="shared" si="5"/>
        <v>2237.6</v>
      </c>
      <c r="Z83" s="275">
        <f t="shared" si="6"/>
        <v>2237.6</v>
      </c>
      <c r="AA83" s="135" t="s">
        <v>349</v>
      </c>
      <c r="AB83" s="7"/>
      <c r="AC83" s="7"/>
    </row>
    <row r="84" spans="1:29" ht="15.75" customHeight="1" x14ac:dyDescent="0.2">
      <c r="A84" s="27" t="s">
        <v>75</v>
      </c>
      <c r="B84" s="125" t="s">
        <v>170</v>
      </c>
      <c r="C84" s="21" t="s">
        <v>166</v>
      </c>
      <c r="D84" s="125">
        <v>1879545</v>
      </c>
      <c r="E84" s="125" t="s">
        <v>97</v>
      </c>
      <c r="F84" s="125" t="s">
        <v>369</v>
      </c>
      <c r="G84" s="126" t="s">
        <v>138</v>
      </c>
      <c r="H84" s="125" t="s">
        <v>139</v>
      </c>
      <c r="I84" s="125" t="s">
        <v>74</v>
      </c>
      <c r="J84" s="127" t="s">
        <v>73</v>
      </c>
      <c r="K84" s="125" t="s">
        <v>74</v>
      </c>
      <c r="L84" s="128" t="s">
        <v>162</v>
      </c>
      <c r="M84" s="129"/>
      <c r="N84" s="129"/>
      <c r="O84" s="129"/>
      <c r="P84" s="130"/>
      <c r="Q84" s="130">
        <v>0</v>
      </c>
      <c r="R84" s="130">
        <v>0</v>
      </c>
      <c r="S84" s="138">
        <v>0</v>
      </c>
      <c r="T84" s="132">
        <v>0</v>
      </c>
      <c r="U84" s="133">
        <v>0</v>
      </c>
      <c r="V84" s="132">
        <v>7</v>
      </c>
      <c r="W84" s="133">
        <v>279.7</v>
      </c>
      <c r="X84" s="134">
        <f t="shared" si="4"/>
        <v>1957.8999999999999</v>
      </c>
      <c r="Y84" s="275">
        <f t="shared" si="5"/>
        <v>1957.8999999999999</v>
      </c>
      <c r="Z84" s="275">
        <f t="shared" si="6"/>
        <v>1957.8999999999999</v>
      </c>
      <c r="AA84" s="135" t="s">
        <v>349</v>
      </c>
      <c r="AB84" s="7"/>
      <c r="AC84" s="7"/>
    </row>
    <row r="85" spans="1:29" ht="15.75" customHeight="1" x14ac:dyDescent="0.2">
      <c r="A85" s="27" t="s">
        <v>75</v>
      </c>
      <c r="B85" s="125" t="s">
        <v>170</v>
      </c>
      <c r="C85" s="21" t="s">
        <v>169</v>
      </c>
      <c r="D85" s="125">
        <v>1879413</v>
      </c>
      <c r="E85" s="125" t="s">
        <v>97</v>
      </c>
      <c r="F85" s="125" t="s">
        <v>369</v>
      </c>
      <c r="G85" s="148" t="s">
        <v>138</v>
      </c>
      <c r="H85" s="125" t="s">
        <v>139</v>
      </c>
      <c r="I85" s="125" t="s">
        <v>74</v>
      </c>
      <c r="J85" s="127" t="s">
        <v>73</v>
      </c>
      <c r="K85" s="125" t="s">
        <v>74</v>
      </c>
      <c r="L85" s="149" t="s">
        <v>162</v>
      </c>
      <c r="M85" s="129"/>
      <c r="N85" s="129"/>
      <c r="O85" s="129"/>
      <c r="P85" s="130"/>
      <c r="Q85" s="130">
        <v>0</v>
      </c>
      <c r="R85" s="130">
        <v>0</v>
      </c>
      <c r="S85" s="138">
        <v>0</v>
      </c>
      <c r="T85" s="132">
        <v>0</v>
      </c>
      <c r="U85" s="133">
        <v>0</v>
      </c>
      <c r="V85" s="132">
        <v>9</v>
      </c>
      <c r="W85" s="133">
        <v>279.7</v>
      </c>
      <c r="X85" s="134">
        <f t="shared" si="4"/>
        <v>2517.2999999999997</v>
      </c>
      <c r="Y85" s="275">
        <f t="shared" si="5"/>
        <v>2517.2999999999997</v>
      </c>
      <c r="Z85" s="275">
        <f t="shared" si="6"/>
        <v>2517.2999999999997</v>
      </c>
      <c r="AA85" s="135" t="s">
        <v>349</v>
      </c>
      <c r="AB85" s="7"/>
      <c r="AC85" s="7"/>
    </row>
    <row r="86" spans="1:29" ht="15.75" customHeight="1" x14ac:dyDescent="0.2">
      <c r="A86" s="27" t="s">
        <v>75</v>
      </c>
      <c r="B86" s="125" t="s">
        <v>170</v>
      </c>
      <c r="C86" s="21" t="s">
        <v>361</v>
      </c>
      <c r="D86" s="125">
        <v>1370553</v>
      </c>
      <c r="E86" s="125" t="s">
        <v>97</v>
      </c>
      <c r="F86" s="125" t="s">
        <v>369</v>
      </c>
      <c r="G86" s="148" t="s">
        <v>138</v>
      </c>
      <c r="H86" s="125" t="s">
        <v>139</v>
      </c>
      <c r="I86" s="125" t="s">
        <v>74</v>
      </c>
      <c r="J86" s="127" t="s">
        <v>73</v>
      </c>
      <c r="K86" s="125" t="s">
        <v>74</v>
      </c>
      <c r="L86" s="149" t="s">
        <v>162</v>
      </c>
      <c r="M86" s="129"/>
      <c r="N86" s="129"/>
      <c r="O86" s="129"/>
      <c r="P86" s="130"/>
      <c r="Q86" s="130">
        <v>0</v>
      </c>
      <c r="R86" s="130">
        <v>0</v>
      </c>
      <c r="S86" s="138">
        <v>0</v>
      </c>
      <c r="T86" s="132">
        <v>0</v>
      </c>
      <c r="U86" s="133">
        <v>0</v>
      </c>
      <c r="V86" s="132">
        <v>9</v>
      </c>
      <c r="W86" s="133">
        <v>279.7</v>
      </c>
      <c r="X86" s="134">
        <f t="shared" si="4"/>
        <v>2517.2999999999997</v>
      </c>
      <c r="Y86" s="275">
        <f t="shared" si="5"/>
        <v>2517.2999999999997</v>
      </c>
      <c r="Z86" s="275">
        <f t="shared" si="6"/>
        <v>2517.2999999999997</v>
      </c>
      <c r="AA86" s="135" t="s">
        <v>349</v>
      </c>
      <c r="AB86" s="7"/>
      <c r="AC86" s="7"/>
    </row>
    <row r="87" spans="1:29" ht="15.75" customHeight="1" x14ac:dyDescent="0.2">
      <c r="A87" s="27" t="s">
        <v>75</v>
      </c>
      <c r="B87" s="125" t="s">
        <v>170</v>
      </c>
      <c r="C87" s="21" t="s">
        <v>362</v>
      </c>
      <c r="D87" s="125">
        <v>1699300</v>
      </c>
      <c r="E87" s="125" t="s">
        <v>97</v>
      </c>
      <c r="F87" s="125" t="s">
        <v>369</v>
      </c>
      <c r="G87" s="148" t="s">
        <v>138</v>
      </c>
      <c r="H87" s="125" t="s">
        <v>139</v>
      </c>
      <c r="I87" s="125" t="s">
        <v>74</v>
      </c>
      <c r="J87" s="127" t="s">
        <v>73</v>
      </c>
      <c r="K87" s="125" t="s">
        <v>74</v>
      </c>
      <c r="L87" s="149" t="s">
        <v>162</v>
      </c>
      <c r="M87" s="129"/>
      <c r="N87" s="129"/>
      <c r="O87" s="129"/>
      <c r="P87" s="130"/>
      <c r="Q87" s="130">
        <v>0</v>
      </c>
      <c r="R87" s="130">
        <v>0</v>
      </c>
      <c r="S87" s="138">
        <v>0</v>
      </c>
      <c r="T87" s="132">
        <v>0</v>
      </c>
      <c r="U87" s="133">
        <v>0</v>
      </c>
      <c r="V87" s="132">
        <v>7</v>
      </c>
      <c r="W87" s="133">
        <v>279.7</v>
      </c>
      <c r="X87" s="134">
        <f t="shared" si="4"/>
        <v>1957.8999999999999</v>
      </c>
      <c r="Y87" s="275">
        <f t="shared" si="5"/>
        <v>1957.8999999999999</v>
      </c>
      <c r="Z87" s="275">
        <f t="shared" si="6"/>
        <v>1957.8999999999999</v>
      </c>
      <c r="AA87" s="135" t="s">
        <v>349</v>
      </c>
      <c r="AB87" s="7"/>
      <c r="AC87" s="7"/>
    </row>
    <row r="88" spans="1:29" ht="15.75" customHeight="1" x14ac:dyDescent="0.2">
      <c r="A88" s="27" t="s">
        <v>75</v>
      </c>
      <c r="B88" s="27" t="s">
        <v>133</v>
      </c>
      <c r="C88" s="100" t="s">
        <v>98</v>
      </c>
      <c r="D88" s="33" t="s">
        <v>99</v>
      </c>
      <c r="E88" s="33" t="s">
        <v>100</v>
      </c>
      <c r="F88" s="33" t="s">
        <v>333</v>
      </c>
      <c r="G88" s="37"/>
      <c r="H88" s="39"/>
      <c r="I88" s="39" t="s">
        <v>74</v>
      </c>
      <c r="J88" s="40" t="s">
        <v>76</v>
      </c>
      <c r="K88" s="39" t="s">
        <v>74</v>
      </c>
      <c r="L88" s="150" t="s">
        <v>334</v>
      </c>
      <c r="M88" s="34" t="s">
        <v>335</v>
      </c>
      <c r="N88" s="34" t="s">
        <v>335</v>
      </c>
      <c r="O88" s="35"/>
      <c r="P88" s="36"/>
      <c r="Q88" s="36">
        <v>0</v>
      </c>
      <c r="R88" s="36">
        <v>0</v>
      </c>
      <c r="S88" s="123">
        <f t="shared" ref="S88:S95" si="10">Q88+R88</f>
        <v>0</v>
      </c>
      <c r="T88" s="33">
        <v>0</v>
      </c>
      <c r="U88" s="36">
        <v>559.41</v>
      </c>
      <c r="V88" s="33">
        <v>3</v>
      </c>
      <c r="W88" s="36">
        <v>279.7</v>
      </c>
      <c r="X88" s="33">
        <v>3</v>
      </c>
      <c r="Y88" s="277">
        <v>839.1</v>
      </c>
      <c r="Z88" s="277">
        <f t="shared" ref="Z88:Z92" si="11">S88+Y88</f>
        <v>839.1</v>
      </c>
      <c r="AA88" s="122"/>
      <c r="AB88" s="7"/>
      <c r="AC88" s="7"/>
    </row>
    <row r="89" spans="1:29" ht="15.75" customHeight="1" x14ac:dyDescent="0.2">
      <c r="A89" s="27" t="s">
        <v>75</v>
      </c>
      <c r="B89" s="27" t="s">
        <v>133</v>
      </c>
      <c r="C89" s="99" t="s">
        <v>104</v>
      </c>
      <c r="D89" s="18" t="s">
        <v>105</v>
      </c>
      <c r="E89" s="18" t="s">
        <v>106</v>
      </c>
      <c r="F89" s="18" t="s">
        <v>107</v>
      </c>
      <c r="G89" s="38"/>
      <c r="H89" s="18"/>
      <c r="I89" s="18" t="s">
        <v>74</v>
      </c>
      <c r="J89" s="17" t="s">
        <v>76</v>
      </c>
      <c r="K89" s="18" t="s">
        <v>74</v>
      </c>
      <c r="L89" s="151" t="s">
        <v>336</v>
      </c>
      <c r="M89" s="30" t="s">
        <v>337</v>
      </c>
      <c r="N89" s="30" t="s">
        <v>337</v>
      </c>
      <c r="O89" s="30"/>
      <c r="P89" s="31"/>
      <c r="Q89" s="31">
        <v>0</v>
      </c>
      <c r="R89" s="31">
        <v>0</v>
      </c>
      <c r="S89" s="109">
        <f t="shared" si="10"/>
        <v>0</v>
      </c>
      <c r="T89" s="18">
        <v>0</v>
      </c>
      <c r="U89" s="31">
        <v>0</v>
      </c>
      <c r="V89" s="18">
        <v>6</v>
      </c>
      <c r="W89" s="102">
        <v>55</v>
      </c>
      <c r="X89" s="18">
        <v>6</v>
      </c>
      <c r="Y89" s="278">
        <v>330</v>
      </c>
      <c r="Z89" s="278">
        <f t="shared" si="11"/>
        <v>330</v>
      </c>
      <c r="AA89" s="32"/>
      <c r="AB89" s="7"/>
      <c r="AC89" s="7"/>
    </row>
    <row r="90" spans="1:29" ht="15.75" customHeight="1" x14ac:dyDescent="0.2">
      <c r="A90" s="27" t="s">
        <v>75</v>
      </c>
      <c r="B90" s="27" t="s">
        <v>133</v>
      </c>
      <c r="C90" s="97" t="s">
        <v>226</v>
      </c>
      <c r="D90" s="39" t="s">
        <v>227</v>
      </c>
      <c r="E90" s="39" t="s">
        <v>228</v>
      </c>
      <c r="F90" s="39" t="s">
        <v>338</v>
      </c>
      <c r="G90" s="51"/>
      <c r="H90" s="39"/>
      <c r="I90" s="39" t="s">
        <v>74</v>
      </c>
      <c r="J90" s="40" t="s">
        <v>76</v>
      </c>
      <c r="K90" s="39" t="s">
        <v>74</v>
      </c>
      <c r="L90" s="41" t="s">
        <v>73</v>
      </c>
      <c r="M90" s="52">
        <v>45735</v>
      </c>
      <c r="N90" s="52">
        <v>45735</v>
      </c>
      <c r="O90" s="52"/>
      <c r="P90" s="102"/>
      <c r="Q90" s="102">
        <v>0</v>
      </c>
      <c r="R90" s="102">
        <v>0</v>
      </c>
      <c r="S90" s="109">
        <f t="shared" si="10"/>
        <v>0</v>
      </c>
      <c r="T90" s="39">
        <v>0</v>
      </c>
      <c r="U90" s="102">
        <v>0</v>
      </c>
      <c r="V90" s="39">
        <v>1</v>
      </c>
      <c r="W90" s="102">
        <v>55</v>
      </c>
      <c r="X90" s="39">
        <v>1</v>
      </c>
      <c r="Y90" s="278">
        <v>55</v>
      </c>
      <c r="Z90" s="278">
        <f t="shared" si="11"/>
        <v>55</v>
      </c>
      <c r="AA90" s="103" t="s">
        <v>295</v>
      </c>
      <c r="AB90" s="7"/>
      <c r="AC90" s="7"/>
    </row>
    <row r="91" spans="1:29" ht="15.75" customHeight="1" x14ac:dyDescent="0.2">
      <c r="A91" s="27" t="s">
        <v>75</v>
      </c>
      <c r="B91" s="27" t="s">
        <v>133</v>
      </c>
      <c r="C91" s="97" t="s">
        <v>122</v>
      </c>
      <c r="D91" s="39" t="s">
        <v>123</v>
      </c>
      <c r="E91" s="39" t="s">
        <v>82</v>
      </c>
      <c r="F91" s="39" t="s">
        <v>120</v>
      </c>
      <c r="G91" s="51"/>
      <c r="H91" s="39"/>
      <c r="I91" s="39" t="s">
        <v>74</v>
      </c>
      <c r="J91" s="40" t="s">
        <v>121</v>
      </c>
      <c r="K91" s="39" t="s">
        <v>74</v>
      </c>
      <c r="L91" s="41" t="s">
        <v>298</v>
      </c>
      <c r="M91" s="52" t="s">
        <v>339</v>
      </c>
      <c r="N91" s="52" t="s">
        <v>339</v>
      </c>
      <c r="O91" s="52"/>
      <c r="P91" s="102"/>
      <c r="Q91" s="102">
        <v>0</v>
      </c>
      <c r="R91" s="102">
        <v>0</v>
      </c>
      <c r="S91" s="109">
        <f t="shared" si="10"/>
        <v>0</v>
      </c>
      <c r="T91" s="39">
        <v>0</v>
      </c>
      <c r="U91" s="102">
        <v>0</v>
      </c>
      <c r="V91" s="39">
        <v>2</v>
      </c>
      <c r="W91" s="102">
        <v>279.7</v>
      </c>
      <c r="X91" s="39">
        <v>2</v>
      </c>
      <c r="Y91" s="278">
        <f t="shared" ref="Y91:Y93" si="12">(T91*U91)+(V91*W91)</f>
        <v>559.4</v>
      </c>
      <c r="Z91" s="278">
        <f t="shared" si="11"/>
        <v>559.4</v>
      </c>
      <c r="AA91" s="103"/>
      <c r="AB91" s="7"/>
      <c r="AC91" s="7"/>
    </row>
    <row r="92" spans="1:29" ht="15.75" customHeight="1" x14ac:dyDescent="0.2">
      <c r="A92" s="27" t="s">
        <v>75</v>
      </c>
      <c r="B92" s="27" t="s">
        <v>133</v>
      </c>
      <c r="C92" s="99" t="s">
        <v>108</v>
      </c>
      <c r="D92" s="18" t="s">
        <v>109</v>
      </c>
      <c r="E92" s="18" t="s">
        <v>110</v>
      </c>
      <c r="F92" s="18" t="s">
        <v>111</v>
      </c>
      <c r="G92" s="28"/>
      <c r="H92" s="18"/>
      <c r="I92" s="18" t="s">
        <v>74</v>
      </c>
      <c r="J92" s="17" t="s">
        <v>76</v>
      </c>
      <c r="K92" s="18" t="s">
        <v>74</v>
      </c>
      <c r="L92" s="29" t="s">
        <v>340</v>
      </c>
      <c r="M92" s="30" t="s">
        <v>341</v>
      </c>
      <c r="N92" s="30" t="s">
        <v>341</v>
      </c>
      <c r="O92" s="30"/>
      <c r="P92" s="31"/>
      <c r="Q92" s="31">
        <v>0</v>
      </c>
      <c r="R92" s="31">
        <v>0</v>
      </c>
      <c r="S92" s="109">
        <f t="shared" si="10"/>
        <v>0</v>
      </c>
      <c r="T92" s="18">
        <v>0</v>
      </c>
      <c r="U92" s="31">
        <v>0</v>
      </c>
      <c r="V92" s="18">
        <v>6</v>
      </c>
      <c r="W92" s="102">
        <v>279.7</v>
      </c>
      <c r="X92" s="18">
        <v>6</v>
      </c>
      <c r="Y92" s="278">
        <f t="shared" si="12"/>
        <v>1678.1999999999998</v>
      </c>
      <c r="Z92" s="278">
        <f t="shared" si="11"/>
        <v>1678.1999999999998</v>
      </c>
      <c r="AA92" s="32"/>
      <c r="AB92" s="7"/>
      <c r="AC92" s="7"/>
    </row>
    <row r="93" spans="1:29" ht="15.75" customHeight="1" x14ac:dyDescent="0.2">
      <c r="A93" s="27" t="s">
        <v>75</v>
      </c>
      <c r="B93" s="27" t="s">
        <v>133</v>
      </c>
      <c r="C93" s="99" t="s">
        <v>128</v>
      </c>
      <c r="D93" s="18" t="s">
        <v>129</v>
      </c>
      <c r="E93" s="18" t="s">
        <v>112</v>
      </c>
      <c r="F93" s="18" t="s">
        <v>342</v>
      </c>
      <c r="G93" s="28"/>
      <c r="H93" s="18"/>
      <c r="I93" s="18" t="s">
        <v>74</v>
      </c>
      <c r="J93" s="17" t="s">
        <v>76</v>
      </c>
      <c r="K93" s="18" t="s">
        <v>74</v>
      </c>
      <c r="L93" s="29" t="s">
        <v>334</v>
      </c>
      <c r="M93" s="30" t="s">
        <v>343</v>
      </c>
      <c r="N93" s="30" t="s">
        <v>343</v>
      </c>
      <c r="O93" s="30"/>
      <c r="P93" s="31"/>
      <c r="Q93" s="31">
        <v>0</v>
      </c>
      <c r="R93" s="31">
        <v>0</v>
      </c>
      <c r="S93" s="109">
        <f t="shared" si="10"/>
        <v>0</v>
      </c>
      <c r="T93" s="18">
        <v>0</v>
      </c>
      <c r="U93" s="31">
        <v>0</v>
      </c>
      <c r="V93" s="18">
        <v>3</v>
      </c>
      <c r="W93" s="102">
        <v>279.7</v>
      </c>
      <c r="X93" s="18">
        <v>3</v>
      </c>
      <c r="Y93" s="278">
        <f t="shared" si="12"/>
        <v>839.09999999999991</v>
      </c>
      <c r="Z93" s="278">
        <f>S93+Y93</f>
        <v>839.09999999999991</v>
      </c>
      <c r="AA93" s="32"/>
      <c r="AB93" s="7"/>
      <c r="AC93" s="7"/>
    </row>
    <row r="94" spans="1:29" ht="15.75" customHeight="1" x14ac:dyDescent="0.2">
      <c r="A94" s="27" t="s">
        <v>75</v>
      </c>
      <c r="B94" s="27" t="s">
        <v>133</v>
      </c>
      <c r="C94" s="98" t="s">
        <v>113</v>
      </c>
      <c r="D94" s="17" t="s">
        <v>114</v>
      </c>
      <c r="E94" s="17" t="s">
        <v>115</v>
      </c>
      <c r="F94" s="17" t="s">
        <v>256</v>
      </c>
      <c r="G94" s="28"/>
      <c r="H94" s="17"/>
      <c r="I94" s="17" t="s">
        <v>74</v>
      </c>
      <c r="J94" s="17" t="s">
        <v>76</v>
      </c>
      <c r="K94" s="17" t="s">
        <v>74</v>
      </c>
      <c r="L94" s="71" t="s">
        <v>344</v>
      </c>
      <c r="M94" s="72" t="s">
        <v>345</v>
      </c>
      <c r="N94" s="72" t="s">
        <v>345</v>
      </c>
      <c r="O94" s="72"/>
      <c r="P94" s="104"/>
      <c r="Q94" s="104">
        <v>0</v>
      </c>
      <c r="R94" s="104">
        <v>0</v>
      </c>
      <c r="S94" s="110">
        <f t="shared" si="10"/>
        <v>0</v>
      </c>
      <c r="T94" s="17">
        <v>2</v>
      </c>
      <c r="U94" s="104">
        <v>279.7</v>
      </c>
      <c r="V94" s="17">
        <v>2</v>
      </c>
      <c r="W94" s="102">
        <v>279.7</v>
      </c>
      <c r="X94" s="17">
        <v>2</v>
      </c>
      <c r="Y94" s="278">
        <v>559.4</v>
      </c>
      <c r="Z94" s="279">
        <f>S94+Y94</f>
        <v>559.4</v>
      </c>
      <c r="AA94" s="105"/>
      <c r="AB94" s="7"/>
      <c r="AC94" s="7"/>
    </row>
    <row r="95" spans="1:29" ht="15.75" customHeight="1" x14ac:dyDescent="0.2">
      <c r="A95" s="27" t="s">
        <v>75</v>
      </c>
      <c r="B95" s="27" t="s">
        <v>133</v>
      </c>
      <c r="C95" s="99" t="s">
        <v>116</v>
      </c>
      <c r="D95" s="18" t="s">
        <v>117</v>
      </c>
      <c r="E95" s="18" t="s">
        <v>118</v>
      </c>
      <c r="F95" s="18" t="s">
        <v>111</v>
      </c>
      <c r="G95" s="28"/>
      <c r="H95" s="18"/>
      <c r="I95" s="18" t="s">
        <v>74</v>
      </c>
      <c r="J95" s="17" t="s">
        <v>76</v>
      </c>
      <c r="K95" s="18" t="s">
        <v>74</v>
      </c>
      <c r="L95" s="29" t="s">
        <v>346</v>
      </c>
      <c r="M95" s="30" t="s">
        <v>347</v>
      </c>
      <c r="N95" s="30" t="s">
        <v>347</v>
      </c>
      <c r="O95" s="30"/>
      <c r="P95" s="31"/>
      <c r="Q95" s="31">
        <v>0</v>
      </c>
      <c r="R95" s="31">
        <v>0</v>
      </c>
      <c r="S95" s="109">
        <f t="shared" si="10"/>
        <v>0</v>
      </c>
      <c r="T95" s="18">
        <v>0</v>
      </c>
      <c r="U95" s="31">
        <v>0</v>
      </c>
      <c r="V95" s="18">
        <v>3</v>
      </c>
      <c r="W95" s="102">
        <v>279.7</v>
      </c>
      <c r="X95" s="18">
        <v>3</v>
      </c>
      <c r="Y95" s="278">
        <f>(T95*U95)+(V95*W95)</f>
        <v>839.09999999999991</v>
      </c>
      <c r="Z95" s="278">
        <f>S95+Y95</f>
        <v>839.09999999999991</v>
      </c>
      <c r="AA95" s="32"/>
      <c r="AB95" s="7"/>
      <c r="AC95" s="7"/>
    </row>
    <row r="96" spans="1:29" ht="15.75" customHeight="1" x14ac:dyDescent="0.2">
      <c r="A96" s="27" t="s">
        <v>75</v>
      </c>
      <c r="B96" s="27" t="s">
        <v>88</v>
      </c>
      <c r="C96" s="113" t="s">
        <v>89</v>
      </c>
      <c r="D96" s="22" t="s">
        <v>91</v>
      </c>
      <c r="E96" s="113" t="s">
        <v>90</v>
      </c>
      <c r="F96" s="113" t="s">
        <v>85</v>
      </c>
      <c r="G96" s="24"/>
      <c r="H96" s="22"/>
      <c r="I96" s="22" t="s">
        <v>74</v>
      </c>
      <c r="J96" s="23" t="s">
        <v>83</v>
      </c>
      <c r="K96" s="22" t="s">
        <v>74</v>
      </c>
      <c r="L96" s="114" t="s">
        <v>84</v>
      </c>
      <c r="M96" s="115">
        <v>45729</v>
      </c>
      <c r="N96" s="25">
        <v>45730</v>
      </c>
      <c r="O96" s="25"/>
      <c r="P96" s="26"/>
      <c r="Q96" s="26">
        <v>0</v>
      </c>
      <c r="R96" s="26">
        <v>0</v>
      </c>
      <c r="S96" s="124">
        <v>0</v>
      </c>
      <c r="T96" s="22">
        <v>1</v>
      </c>
      <c r="U96" s="26">
        <v>120</v>
      </c>
      <c r="V96" s="22">
        <v>1</v>
      </c>
      <c r="W96" s="26">
        <v>55</v>
      </c>
      <c r="X96" s="22">
        <v>2</v>
      </c>
      <c r="Y96" s="280">
        <v>175</v>
      </c>
      <c r="Z96" s="280">
        <v>175</v>
      </c>
      <c r="AA96" s="116" t="s">
        <v>186</v>
      </c>
      <c r="AB96" s="7"/>
      <c r="AC96" s="7"/>
    </row>
    <row r="97" spans="1:29" ht="15.75" customHeight="1" x14ac:dyDescent="0.2">
      <c r="A97" s="27" t="s">
        <v>75</v>
      </c>
      <c r="B97" s="27" t="s">
        <v>88</v>
      </c>
      <c r="C97" s="113" t="s">
        <v>89</v>
      </c>
      <c r="D97" s="22" t="s">
        <v>91</v>
      </c>
      <c r="E97" s="113" t="s">
        <v>90</v>
      </c>
      <c r="F97" s="113" t="s">
        <v>85</v>
      </c>
      <c r="G97" s="24"/>
      <c r="H97" s="22"/>
      <c r="I97" s="22" t="s">
        <v>74</v>
      </c>
      <c r="J97" s="23" t="s">
        <v>83</v>
      </c>
      <c r="K97" s="22" t="s">
        <v>74</v>
      </c>
      <c r="L97" s="114" t="s">
        <v>84</v>
      </c>
      <c r="M97" s="115">
        <v>45733</v>
      </c>
      <c r="N97" s="25">
        <v>45734</v>
      </c>
      <c r="O97" s="25"/>
      <c r="P97" s="26"/>
      <c r="Q97" s="26">
        <v>0</v>
      </c>
      <c r="R97" s="26">
        <v>0</v>
      </c>
      <c r="S97" s="124">
        <v>0</v>
      </c>
      <c r="T97" s="22">
        <v>1</v>
      </c>
      <c r="U97" s="26">
        <v>120</v>
      </c>
      <c r="V97" s="22">
        <v>0</v>
      </c>
      <c r="W97" s="26">
        <v>55</v>
      </c>
      <c r="X97" s="22">
        <v>1</v>
      </c>
      <c r="Y97" s="280">
        <v>120</v>
      </c>
      <c r="Z97" s="280">
        <v>120</v>
      </c>
      <c r="AA97" s="116" t="s">
        <v>186</v>
      </c>
      <c r="AB97" s="7"/>
      <c r="AC97" s="7"/>
    </row>
    <row r="98" spans="1:29" ht="15.75" customHeight="1" x14ac:dyDescent="0.2">
      <c r="A98" s="27" t="s">
        <v>75</v>
      </c>
      <c r="B98" s="27" t="s">
        <v>88</v>
      </c>
      <c r="C98" s="113" t="s">
        <v>89</v>
      </c>
      <c r="D98" s="22" t="s">
        <v>91</v>
      </c>
      <c r="E98" s="113" t="s">
        <v>90</v>
      </c>
      <c r="F98" s="113" t="s">
        <v>190</v>
      </c>
      <c r="G98" s="24"/>
      <c r="H98" s="22"/>
      <c r="I98" s="22" t="s">
        <v>74</v>
      </c>
      <c r="J98" s="23" t="s">
        <v>83</v>
      </c>
      <c r="K98" s="22" t="s">
        <v>74</v>
      </c>
      <c r="L98" s="114" t="s">
        <v>73</v>
      </c>
      <c r="M98" s="115">
        <v>45727</v>
      </c>
      <c r="N98" s="25">
        <v>45729</v>
      </c>
      <c r="O98" s="25"/>
      <c r="P98" s="26"/>
      <c r="Q98" s="26">
        <v>0</v>
      </c>
      <c r="R98" s="26">
        <v>0</v>
      </c>
      <c r="S98" s="124">
        <v>0</v>
      </c>
      <c r="T98" s="22">
        <v>2</v>
      </c>
      <c r="U98" s="26">
        <v>120</v>
      </c>
      <c r="V98" s="22">
        <v>0</v>
      </c>
      <c r="W98" s="26">
        <v>55</v>
      </c>
      <c r="X98" s="22">
        <v>2</v>
      </c>
      <c r="Y98" s="280">
        <v>240</v>
      </c>
      <c r="Z98" s="280">
        <v>240</v>
      </c>
      <c r="AA98" s="116" t="s">
        <v>186</v>
      </c>
      <c r="AB98" s="7"/>
      <c r="AC98" s="7"/>
    </row>
    <row r="99" spans="1:29" ht="15.75" customHeight="1" x14ac:dyDescent="0.2">
      <c r="A99" s="27" t="s">
        <v>75</v>
      </c>
      <c r="B99" s="27" t="s">
        <v>88</v>
      </c>
      <c r="C99" s="113" t="s">
        <v>86</v>
      </c>
      <c r="D99" s="113" t="s">
        <v>94</v>
      </c>
      <c r="E99" s="22" t="s">
        <v>87</v>
      </c>
      <c r="F99" s="117" t="s">
        <v>191</v>
      </c>
      <c r="G99" s="24"/>
      <c r="H99" s="22"/>
      <c r="I99" s="22" t="s">
        <v>74</v>
      </c>
      <c r="J99" s="23" t="s">
        <v>83</v>
      </c>
      <c r="K99" s="22" t="s">
        <v>74</v>
      </c>
      <c r="L99" s="114" t="s">
        <v>73</v>
      </c>
      <c r="M99" s="115">
        <v>45725</v>
      </c>
      <c r="N99" s="25">
        <v>45727</v>
      </c>
      <c r="O99" s="25"/>
      <c r="P99" s="26"/>
      <c r="Q99" s="26">
        <v>0</v>
      </c>
      <c r="R99" s="26">
        <v>0</v>
      </c>
      <c r="S99" s="124">
        <v>0</v>
      </c>
      <c r="T99" s="22">
        <v>2</v>
      </c>
      <c r="U99" s="26">
        <v>559.41</v>
      </c>
      <c r="V99" s="22">
        <v>1</v>
      </c>
      <c r="W99" s="26">
        <v>279.7</v>
      </c>
      <c r="X99" s="22">
        <v>3</v>
      </c>
      <c r="Y99" s="280">
        <v>1398.52</v>
      </c>
      <c r="Z99" s="280">
        <f>S99+Y99</f>
        <v>1398.52</v>
      </c>
      <c r="AA99" s="118" t="s">
        <v>192</v>
      </c>
      <c r="AB99" s="7"/>
      <c r="AC99" s="7"/>
    </row>
    <row r="100" spans="1:29" ht="15.75" customHeight="1" x14ac:dyDescent="0.2">
      <c r="A100" s="27" t="s">
        <v>75</v>
      </c>
      <c r="B100" s="27" t="s">
        <v>88</v>
      </c>
      <c r="C100" s="113" t="s">
        <v>89</v>
      </c>
      <c r="D100" s="113" t="s">
        <v>91</v>
      </c>
      <c r="E100" s="22" t="s">
        <v>90</v>
      </c>
      <c r="F100" s="113" t="s">
        <v>316</v>
      </c>
      <c r="G100" s="24"/>
      <c r="H100" s="22"/>
      <c r="I100" s="22" t="s">
        <v>74</v>
      </c>
      <c r="J100" s="23" t="s">
        <v>83</v>
      </c>
      <c r="K100" s="22" t="s">
        <v>74</v>
      </c>
      <c r="L100" s="114" t="s">
        <v>80</v>
      </c>
      <c r="M100" s="115">
        <v>45741</v>
      </c>
      <c r="N100" s="25">
        <v>45742</v>
      </c>
      <c r="O100" s="25"/>
      <c r="P100" s="26"/>
      <c r="Q100" s="26">
        <v>0</v>
      </c>
      <c r="R100" s="26">
        <v>0</v>
      </c>
      <c r="S100" s="124">
        <v>0</v>
      </c>
      <c r="T100" s="22">
        <v>1</v>
      </c>
      <c r="U100" s="26">
        <v>120</v>
      </c>
      <c r="V100" s="22">
        <v>1</v>
      </c>
      <c r="W100" s="26">
        <v>55</v>
      </c>
      <c r="X100" s="22">
        <v>2</v>
      </c>
      <c r="Y100" s="280">
        <v>175</v>
      </c>
      <c r="Z100" s="280">
        <f>S100+Y100</f>
        <v>175</v>
      </c>
      <c r="AA100" s="116" t="s">
        <v>186</v>
      </c>
      <c r="AB100" s="7"/>
      <c r="AC100" s="7"/>
    </row>
    <row r="101" spans="1:29" ht="15.75" customHeight="1" x14ac:dyDescent="0.2">
      <c r="A101" s="27" t="s">
        <v>75</v>
      </c>
      <c r="B101" s="27" t="s">
        <v>88</v>
      </c>
      <c r="C101" s="119" t="s">
        <v>317</v>
      </c>
      <c r="D101" s="113" t="s">
        <v>318</v>
      </c>
      <c r="E101" s="22" t="s">
        <v>319</v>
      </c>
      <c r="F101" s="113" t="s">
        <v>320</v>
      </c>
      <c r="G101" s="24"/>
      <c r="H101" s="22"/>
      <c r="I101" s="22" t="s">
        <v>74</v>
      </c>
      <c r="J101" s="23" t="s">
        <v>83</v>
      </c>
      <c r="K101" s="22" t="s">
        <v>74</v>
      </c>
      <c r="L101" s="113" t="s">
        <v>321</v>
      </c>
      <c r="M101" s="115">
        <v>45741</v>
      </c>
      <c r="N101" s="115">
        <v>45742</v>
      </c>
      <c r="O101" s="25"/>
      <c r="P101" s="26"/>
      <c r="Q101" s="26">
        <v>0</v>
      </c>
      <c r="R101" s="26">
        <v>0</v>
      </c>
      <c r="S101" s="124">
        <v>0</v>
      </c>
      <c r="T101" s="22">
        <v>1</v>
      </c>
      <c r="U101" s="26">
        <v>559.41</v>
      </c>
      <c r="V101" s="22">
        <v>1</v>
      </c>
      <c r="W101" s="26">
        <v>279.7</v>
      </c>
      <c r="X101" s="22">
        <v>2</v>
      </c>
      <c r="Y101" s="280">
        <v>839.11</v>
      </c>
      <c r="Z101" s="280">
        <v>839.11</v>
      </c>
      <c r="AA101" s="116" t="s">
        <v>186</v>
      </c>
      <c r="AB101" s="7"/>
      <c r="AC101" s="7"/>
    </row>
    <row r="102" spans="1:29" ht="15.75" customHeight="1" x14ac:dyDescent="0.2">
      <c r="A102" s="27" t="s">
        <v>75</v>
      </c>
      <c r="B102" s="27" t="s">
        <v>88</v>
      </c>
      <c r="C102" s="113" t="s">
        <v>322</v>
      </c>
      <c r="D102" s="113" t="s">
        <v>323</v>
      </c>
      <c r="E102" s="22" t="s">
        <v>324</v>
      </c>
      <c r="F102" s="113" t="s">
        <v>320</v>
      </c>
      <c r="G102" s="24"/>
      <c r="H102" s="22"/>
      <c r="I102" s="22" t="s">
        <v>74</v>
      </c>
      <c r="J102" s="23" t="s">
        <v>83</v>
      </c>
      <c r="K102" s="22" t="s">
        <v>74</v>
      </c>
      <c r="L102" s="113" t="s">
        <v>321</v>
      </c>
      <c r="M102" s="115">
        <v>45741</v>
      </c>
      <c r="N102" s="115">
        <v>45742</v>
      </c>
      <c r="O102" s="25"/>
      <c r="P102" s="26"/>
      <c r="Q102" s="26">
        <v>0</v>
      </c>
      <c r="R102" s="26">
        <v>0</v>
      </c>
      <c r="S102" s="124">
        <f>Q102+R102</f>
        <v>0</v>
      </c>
      <c r="T102" s="22">
        <v>1</v>
      </c>
      <c r="U102" s="26">
        <v>559.41</v>
      </c>
      <c r="V102" s="22">
        <v>1</v>
      </c>
      <c r="W102" s="26">
        <v>279.7</v>
      </c>
      <c r="X102" s="22">
        <v>2</v>
      </c>
      <c r="Y102" s="280">
        <v>839.11</v>
      </c>
      <c r="Z102" s="280">
        <f>S102+Y102</f>
        <v>839.11</v>
      </c>
      <c r="AA102" s="116" t="s">
        <v>186</v>
      </c>
      <c r="AB102" s="7"/>
      <c r="AC102" s="7"/>
    </row>
    <row r="103" spans="1:29" ht="15.75" customHeight="1" x14ac:dyDescent="0.2">
      <c r="A103" s="27" t="s">
        <v>75</v>
      </c>
      <c r="B103" s="27" t="s">
        <v>88</v>
      </c>
      <c r="C103" s="113" t="s">
        <v>325</v>
      </c>
      <c r="D103" s="113" t="s">
        <v>326</v>
      </c>
      <c r="E103" s="22" t="s">
        <v>82</v>
      </c>
      <c r="F103" s="113" t="s">
        <v>327</v>
      </c>
      <c r="G103" s="24"/>
      <c r="H103" s="22"/>
      <c r="I103" s="22" t="s">
        <v>74</v>
      </c>
      <c r="J103" s="23" t="s">
        <v>328</v>
      </c>
      <c r="K103" s="22" t="s">
        <v>74</v>
      </c>
      <c r="L103" s="113" t="s">
        <v>329</v>
      </c>
      <c r="M103" s="115">
        <v>45726</v>
      </c>
      <c r="N103" s="115">
        <v>45726</v>
      </c>
      <c r="O103" s="25"/>
      <c r="P103" s="26"/>
      <c r="Q103" s="26">
        <v>0</v>
      </c>
      <c r="R103" s="26">
        <v>0</v>
      </c>
      <c r="S103" s="124">
        <v>0</v>
      </c>
      <c r="T103" s="22">
        <v>0</v>
      </c>
      <c r="U103" s="26">
        <v>559.41</v>
      </c>
      <c r="V103" s="22">
        <v>0</v>
      </c>
      <c r="W103" s="26">
        <v>279.7</v>
      </c>
      <c r="X103" s="22">
        <v>0</v>
      </c>
      <c r="Y103" s="280">
        <v>279.7</v>
      </c>
      <c r="Z103" s="280">
        <v>279.89999999999998</v>
      </c>
      <c r="AA103" s="120" t="s">
        <v>186</v>
      </c>
      <c r="AB103" s="7"/>
      <c r="AC103" s="7"/>
    </row>
    <row r="104" spans="1:29" ht="15.75" customHeight="1" x14ac:dyDescent="0.2">
      <c r="A104" s="27" t="s">
        <v>75</v>
      </c>
      <c r="B104" s="27" t="s">
        <v>88</v>
      </c>
      <c r="C104" s="113" t="s">
        <v>86</v>
      </c>
      <c r="D104" s="113" t="s">
        <v>94</v>
      </c>
      <c r="E104" s="22" t="s">
        <v>87</v>
      </c>
      <c r="F104" s="113" t="s">
        <v>320</v>
      </c>
      <c r="G104" s="24"/>
      <c r="H104" s="22"/>
      <c r="I104" s="22" t="s">
        <v>74</v>
      </c>
      <c r="J104" s="23" t="s">
        <v>83</v>
      </c>
      <c r="K104" s="22" t="s">
        <v>74</v>
      </c>
      <c r="L104" s="113" t="s">
        <v>80</v>
      </c>
      <c r="M104" s="115">
        <v>45741</v>
      </c>
      <c r="N104" s="115">
        <v>45742</v>
      </c>
      <c r="O104" s="25"/>
      <c r="P104" s="26"/>
      <c r="Q104" s="26">
        <v>0</v>
      </c>
      <c r="R104" s="26">
        <v>0</v>
      </c>
      <c r="S104" s="124">
        <v>0</v>
      </c>
      <c r="T104" s="22">
        <v>1</v>
      </c>
      <c r="U104" s="26">
        <v>559.41</v>
      </c>
      <c r="V104" s="22">
        <v>1</v>
      </c>
      <c r="W104" s="26">
        <v>278.7</v>
      </c>
      <c r="X104" s="22">
        <v>0</v>
      </c>
      <c r="Y104" s="280">
        <v>839.11</v>
      </c>
      <c r="Z104" s="280">
        <v>839.11</v>
      </c>
      <c r="AA104" s="120" t="s">
        <v>186</v>
      </c>
      <c r="AB104" s="7"/>
      <c r="AC104" s="7"/>
    </row>
    <row r="105" spans="1:29" ht="15.75" customHeight="1" x14ac:dyDescent="0.2">
      <c r="A105" s="27" t="s">
        <v>75</v>
      </c>
      <c r="B105" s="27" t="s">
        <v>88</v>
      </c>
      <c r="C105" s="113" t="s">
        <v>330</v>
      </c>
      <c r="D105" s="113" t="s">
        <v>93</v>
      </c>
      <c r="E105" s="22" t="s">
        <v>82</v>
      </c>
      <c r="F105" s="113" t="s">
        <v>206</v>
      </c>
      <c r="G105" s="24"/>
      <c r="H105" s="22"/>
      <c r="I105" s="22" t="s">
        <v>74</v>
      </c>
      <c r="J105" s="23" t="s">
        <v>83</v>
      </c>
      <c r="K105" s="22" t="s">
        <v>74</v>
      </c>
      <c r="L105" s="113" t="s">
        <v>331</v>
      </c>
      <c r="M105" s="115">
        <v>45736</v>
      </c>
      <c r="N105" s="115">
        <v>45737</v>
      </c>
      <c r="O105" s="25"/>
      <c r="P105" s="26"/>
      <c r="Q105" s="26">
        <v>0</v>
      </c>
      <c r="R105" s="26">
        <v>0</v>
      </c>
      <c r="S105" s="124">
        <v>0</v>
      </c>
      <c r="T105" s="22">
        <v>1</v>
      </c>
      <c r="U105" s="26">
        <v>559.41</v>
      </c>
      <c r="V105" s="22">
        <v>0</v>
      </c>
      <c r="W105" s="26">
        <v>55</v>
      </c>
      <c r="X105" s="22">
        <v>1</v>
      </c>
      <c r="Y105" s="280">
        <v>559.41</v>
      </c>
      <c r="Z105" s="280">
        <v>559.41</v>
      </c>
      <c r="AA105" s="120" t="s">
        <v>186</v>
      </c>
      <c r="AB105" s="7"/>
      <c r="AC105" s="7"/>
    </row>
    <row r="106" spans="1:29" ht="15.75" customHeight="1" x14ac:dyDescent="0.2">
      <c r="A106" s="27" t="s">
        <v>75</v>
      </c>
      <c r="B106" s="27" t="s">
        <v>88</v>
      </c>
      <c r="C106" s="121" t="s">
        <v>81</v>
      </c>
      <c r="D106" s="27" t="s">
        <v>205</v>
      </c>
      <c r="E106" s="27" t="s">
        <v>82</v>
      </c>
      <c r="F106" s="113" t="s">
        <v>206</v>
      </c>
      <c r="G106" s="24"/>
      <c r="H106" s="22"/>
      <c r="I106" s="22" t="s">
        <v>74</v>
      </c>
      <c r="J106" s="23" t="s">
        <v>83</v>
      </c>
      <c r="K106" s="22" t="s">
        <v>74</v>
      </c>
      <c r="L106" s="113" t="s">
        <v>332</v>
      </c>
      <c r="M106" s="115">
        <v>45743</v>
      </c>
      <c r="N106" s="115">
        <v>45745</v>
      </c>
      <c r="O106" s="25"/>
      <c r="P106" s="26"/>
      <c r="Q106" s="26">
        <v>0</v>
      </c>
      <c r="R106" s="26">
        <v>0</v>
      </c>
      <c r="S106" s="124">
        <v>0</v>
      </c>
      <c r="T106" s="22">
        <v>2</v>
      </c>
      <c r="U106" s="26">
        <v>559.41</v>
      </c>
      <c r="V106" s="22">
        <v>0</v>
      </c>
      <c r="W106" s="26">
        <v>279.7</v>
      </c>
      <c r="X106" s="22">
        <v>2</v>
      </c>
      <c r="Y106" s="280">
        <v>1118.82</v>
      </c>
      <c r="Z106" s="280">
        <v>1118.82</v>
      </c>
      <c r="AA106" s="120" t="s">
        <v>186</v>
      </c>
      <c r="AB106" s="7"/>
      <c r="AC106" s="7"/>
    </row>
    <row r="107" spans="1:29" ht="15.75" customHeight="1" x14ac:dyDescent="0.2">
      <c r="A107" s="5"/>
      <c r="B107" s="4"/>
      <c r="C107" s="6"/>
      <c r="D107" s="7"/>
      <c r="E107" s="7"/>
      <c r="F107" s="7"/>
      <c r="G107" s="8"/>
      <c r="H107" s="8"/>
      <c r="I107" s="8"/>
      <c r="J107" s="8"/>
      <c r="K107" s="4"/>
      <c r="L107" s="4"/>
      <c r="M107" s="4"/>
      <c r="N107" s="4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5.75" customHeight="1" x14ac:dyDescent="0.25">
      <c r="A108" s="1024" t="s">
        <v>16</v>
      </c>
      <c r="B108" s="1024"/>
      <c r="C108" s="1024"/>
      <c r="D108" s="1024"/>
      <c r="E108" s="1024"/>
      <c r="F108" s="1024"/>
      <c r="G108" s="1024"/>
      <c r="H108" s="1024"/>
      <c r="I108" s="1024"/>
      <c r="J108" s="1024"/>
      <c r="K108" s="1024"/>
      <c r="L108" s="1024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5.75" customHeight="1" x14ac:dyDescent="0.2">
      <c r="A109" s="1006" t="s">
        <v>17</v>
      </c>
      <c r="B109" s="1000"/>
      <c r="C109" s="1000"/>
      <c r="D109" s="1000"/>
      <c r="E109" s="1000"/>
      <c r="F109" s="1000"/>
      <c r="G109" s="1000"/>
      <c r="H109" s="1000"/>
      <c r="I109" s="1000"/>
      <c r="J109" s="1000"/>
      <c r="K109" s="1000"/>
      <c r="L109" s="1001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5.75" customHeight="1" x14ac:dyDescent="0.2">
      <c r="A110" s="999" t="s">
        <v>18</v>
      </c>
      <c r="B110" s="1000"/>
      <c r="C110" s="1000"/>
      <c r="D110" s="1000"/>
      <c r="E110" s="1000"/>
      <c r="F110" s="1000"/>
      <c r="G110" s="1000"/>
      <c r="H110" s="1000"/>
      <c r="I110" s="1000"/>
      <c r="J110" s="1000"/>
      <c r="K110" s="1000"/>
      <c r="L110" s="1001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5.75" customHeight="1" x14ac:dyDescent="0.2">
      <c r="A111" s="999" t="s">
        <v>19</v>
      </c>
      <c r="B111" s="1000"/>
      <c r="C111" s="1000"/>
      <c r="D111" s="1000"/>
      <c r="E111" s="1000"/>
      <c r="F111" s="1000"/>
      <c r="G111" s="1000"/>
      <c r="H111" s="1000"/>
      <c r="I111" s="1000"/>
      <c r="J111" s="1000"/>
      <c r="K111" s="1000"/>
      <c r="L111" s="1001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5.75" customHeight="1" x14ac:dyDescent="0.2">
      <c r="A112" s="999" t="s">
        <v>20</v>
      </c>
      <c r="B112" s="1000"/>
      <c r="C112" s="1000"/>
      <c r="D112" s="1000"/>
      <c r="E112" s="1000"/>
      <c r="F112" s="1000"/>
      <c r="G112" s="1000"/>
      <c r="H112" s="1000"/>
      <c r="I112" s="1000"/>
      <c r="J112" s="1000"/>
      <c r="K112" s="1000"/>
      <c r="L112" s="1001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5.75" customHeight="1" x14ac:dyDescent="0.2">
      <c r="A113" s="999" t="s">
        <v>21</v>
      </c>
      <c r="B113" s="1000"/>
      <c r="C113" s="1000"/>
      <c r="D113" s="1000"/>
      <c r="E113" s="1000"/>
      <c r="F113" s="1000"/>
      <c r="G113" s="1000"/>
      <c r="H113" s="1000"/>
      <c r="I113" s="1000"/>
      <c r="J113" s="1000"/>
      <c r="K113" s="1000"/>
      <c r="L113" s="1001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5.75" customHeight="1" x14ac:dyDescent="0.2">
      <c r="A114" s="999" t="s">
        <v>22</v>
      </c>
      <c r="B114" s="1000"/>
      <c r="C114" s="1000"/>
      <c r="D114" s="1000"/>
      <c r="E114" s="1000"/>
      <c r="F114" s="1000"/>
      <c r="G114" s="1000"/>
      <c r="H114" s="1000"/>
      <c r="I114" s="1000"/>
      <c r="J114" s="1000"/>
      <c r="K114" s="1000"/>
      <c r="L114" s="1001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5.75" customHeight="1" x14ac:dyDescent="0.2">
      <c r="A115" s="999" t="s">
        <v>23</v>
      </c>
      <c r="B115" s="1000"/>
      <c r="C115" s="1000"/>
      <c r="D115" s="1000"/>
      <c r="E115" s="1000"/>
      <c r="F115" s="1000"/>
      <c r="G115" s="1000"/>
      <c r="H115" s="1000"/>
      <c r="I115" s="1000"/>
      <c r="J115" s="1000"/>
      <c r="K115" s="1000"/>
      <c r="L115" s="1001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5.75" customHeight="1" x14ac:dyDescent="0.2">
      <c r="A116" s="999" t="s">
        <v>49</v>
      </c>
      <c r="B116" s="1000"/>
      <c r="C116" s="1000"/>
      <c r="D116" s="1000"/>
      <c r="E116" s="1000"/>
      <c r="F116" s="1000"/>
      <c r="G116" s="1000"/>
      <c r="H116" s="1000"/>
      <c r="I116" s="1000"/>
      <c r="J116" s="1000"/>
      <c r="K116" s="1000"/>
      <c r="L116" s="1001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5.75" customHeight="1" x14ac:dyDescent="0.2">
      <c r="A117" s="999" t="s">
        <v>50</v>
      </c>
      <c r="B117" s="1000"/>
      <c r="C117" s="1000"/>
      <c r="D117" s="1000"/>
      <c r="E117" s="1000"/>
      <c r="F117" s="1000"/>
      <c r="G117" s="1000"/>
      <c r="H117" s="1000"/>
      <c r="I117" s="1000"/>
      <c r="J117" s="1000"/>
      <c r="K117" s="1000"/>
      <c r="L117" s="1001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5.75" customHeight="1" x14ac:dyDescent="0.2">
      <c r="A118" s="999" t="s">
        <v>51</v>
      </c>
      <c r="B118" s="1000"/>
      <c r="C118" s="1000"/>
      <c r="D118" s="1000"/>
      <c r="E118" s="1000"/>
      <c r="F118" s="1000"/>
      <c r="G118" s="1000"/>
      <c r="H118" s="1000"/>
      <c r="I118" s="1000"/>
      <c r="J118" s="1000"/>
      <c r="K118" s="1000"/>
      <c r="L118" s="1001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5.75" customHeight="1" x14ac:dyDescent="0.2">
      <c r="A119" s="999" t="s">
        <v>52</v>
      </c>
      <c r="B119" s="1000"/>
      <c r="C119" s="1000"/>
      <c r="D119" s="1000"/>
      <c r="E119" s="1000"/>
      <c r="F119" s="1000"/>
      <c r="G119" s="1000"/>
      <c r="H119" s="1000"/>
      <c r="I119" s="1000"/>
      <c r="J119" s="1000"/>
      <c r="K119" s="1000"/>
      <c r="L119" s="1001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5.75" customHeight="1" x14ac:dyDescent="0.2">
      <c r="A120" s="999" t="s">
        <v>53</v>
      </c>
      <c r="B120" s="1000"/>
      <c r="C120" s="1000"/>
      <c r="D120" s="1000"/>
      <c r="E120" s="1000"/>
      <c r="F120" s="1000"/>
      <c r="G120" s="1000"/>
      <c r="H120" s="1000"/>
      <c r="I120" s="1000"/>
      <c r="J120" s="1000"/>
      <c r="K120" s="1000"/>
      <c r="L120" s="1001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5.75" customHeight="1" x14ac:dyDescent="0.2">
      <c r="A121" s="999" t="s">
        <v>54</v>
      </c>
      <c r="B121" s="1000"/>
      <c r="C121" s="1000"/>
      <c r="D121" s="1000"/>
      <c r="E121" s="1000"/>
      <c r="F121" s="1000"/>
      <c r="G121" s="1000"/>
      <c r="H121" s="1000"/>
      <c r="I121" s="1000"/>
      <c r="J121" s="1000"/>
      <c r="K121" s="1000"/>
      <c r="L121" s="1001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5.75" customHeight="1" x14ac:dyDescent="0.2">
      <c r="A122" s="999" t="s">
        <v>55</v>
      </c>
      <c r="B122" s="1000"/>
      <c r="C122" s="1000"/>
      <c r="D122" s="1000"/>
      <c r="E122" s="1000"/>
      <c r="F122" s="1000"/>
      <c r="G122" s="1000"/>
      <c r="H122" s="1000"/>
      <c r="I122" s="1000"/>
      <c r="J122" s="1000"/>
      <c r="K122" s="1000"/>
      <c r="L122" s="1001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5.75" customHeight="1" x14ac:dyDescent="0.2">
      <c r="A123" s="999" t="s">
        <v>56</v>
      </c>
      <c r="B123" s="1000"/>
      <c r="C123" s="1000"/>
      <c r="D123" s="1000"/>
      <c r="E123" s="1000"/>
      <c r="F123" s="1000"/>
      <c r="G123" s="1000"/>
      <c r="H123" s="1000"/>
      <c r="I123" s="1000"/>
      <c r="J123" s="1000"/>
      <c r="K123" s="1000"/>
      <c r="L123" s="1001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5.75" customHeight="1" x14ac:dyDescent="0.2">
      <c r="A124" s="999" t="s">
        <v>57</v>
      </c>
      <c r="B124" s="1000"/>
      <c r="C124" s="1000"/>
      <c r="D124" s="1000"/>
      <c r="E124" s="1000"/>
      <c r="F124" s="1000"/>
      <c r="G124" s="1000"/>
      <c r="H124" s="1000"/>
      <c r="I124" s="1000"/>
      <c r="J124" s="1000"/>
      <c r="K124" s="1000"/>
      <c r="L124" s="1001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5.75" customHeight="1" x14ac:dyDescent="0.2">
      <c r="A125" s="999" t="s">
        <v>58</v>
      </c>
      <c r="B125" s="1000"/>
      <c r="C125" s="1000"/>
      <c r="D125" s="1000"/>
      <c r="E125" s="1000"/>
      <c r="F125" s="1000"/>
      <c r="G125" s="1000"/>
      <c r="H125" s="1000"/>
      <c r="I125" s="1000"/>
      <c r="J125" s="1000"/>
      <c r="K125" s="1000"/>
      <c r="L125" s="1001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5.75" customHeight="1" x14ac:dyDescent="0.2">
      <c r="A126" s="999" t="s">
        <v>59</v>
      </c>
      <c r="B126" s="1000"/>
      <c r="C126" s="1000"/>
      <c r="D126" s="1000"/>
      <c r="E126" s="1000"/>
      <c r="F126" s="1000"/>
      <c r="G126" s="1000"/>
      <c r="H126" s="1000"/>
      <c r="I126" s="1000"/>
      <c r="J126" s="1000"/>
      <c r="K126" s="1000"/>
      <c r="L126" s="1001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5.75" customHeight="1" x14ac:dyDescent="0.2">
      <c r="A127" s="999" t="s">
        <v>60</v>
      </c>
      <c r="B127" s="1000"/>
      <c r="C127" s="1000"/>
      <c r="D127" s="1000"/>
      <c r="E127" s="1000"/>
      <c r="F127" s="1000"/>
      <c r="G127" s="1000"/>
      <c r="H127" s="1000"/>
      <c r="I127" s="1000"/>
      <c r="J127" s="1000"/>
      <c r="K127" s="1000"/>
      <c r="L127" s="1001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5.75" customHeight="1" x14ac:dyDescent="0.2">
      <c r="A128" s="999" t="s">
        <v>61</v>
      </c>
      <c r="B128" s="1000"/>
      <c r="C128" s="1000"/>
      <c r="D128" s="1000"/>
      <c r="E128" s="1000"/>
      <c r="F128" s="1000"/>
      <c r="G128" s="1000"/>
      <c r="H128" s="1000"/>
      <c r="I128" s="1000"/>
      <c r="J128" s="1000"/>
      <c r="K128" s="1000"/>
      <c r="L128" s="1001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5.75" customHeight="1" x14ac:dyDescent="0.2">
      <c r="A129" s="999" t="s">
        <v>62</v>
      </c>
      <c r="B129" s="1000"/>
      <c r="C129" s="1000"/>
      <c r="D129" s="1000"/>
      <c r="E129" s="1000"/>
      <c r="F129" s="1000"/>
      <c r="G129" s="1000"/>
      <c r="H129" s="1000"/>
      <c r="I129" s="1000"/>
      <c r="J129" s="1000"/>
      <c r="K129" s="1000"/>
      <c r="L129" s="1001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5.75" customHeight="1" x14ac:dyDescent="0.2">
      <c r="A130" s="999" t="s">
        <v>63</v>
      </c>
      <c r="B130" s="1000"/>
      <c r="C130" s="1000"/>
      <c r="D130" s="1000"/>
      <c r="E130" s="1000"/>
      <c r="F130" s="1000"/>
      <c r="G130" s="1000"/>
      <c r="H130" s="1000"/>
      <c r="I130" s="1000"/>
      <c r="J130" s="1000"/>
      <c r="K130" s="1000"/>
      <c r="L130" s="1001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5.75" customHeight="1" x14ac:dyDescent="0.2">
      <c r="A131" s="999" t="s">
        <v>64</v>
      </c>
      <c r="B131" s="1000"/>
      <c r="C131" s="1000"/>
      <c r="D131" s="1000"/>
      <c r="E131" s="1000"/>
      <c r="F131" s="1000"/>
      <c r="G131" s="1000"/>
      <c r="H131" s="1000"/>
      <c r="I131" s="1000"/>
      <c r="J131" s="1000"/>
      <c r="K131" s="1000"/>
      <c r="L131" s="1001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5.75" customHeight="1" x14ac:dyDescent="0.2">
      <c r="A132" s="999" t="s">
        <v>65</v>
      </c>
      <c r="B132" s="1000"/>
      <c r="C132" s="1000"/>
      <c r="D132" s="1000"/>
      <c r="E132" s="1000"/>
      <c r="F132" s="1000"/>
      <c r="G132" s="1000"/>
      <c r="H132" s="1000"/>
      <c r="I132" s="1000"/>
      <c r="J132" s="1000"/>
      <c r="K132" s="1000"/>
      <c r="L132" s="1001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5.75" customHeight="1" x14ac:dyDescent="0.2">
      <c r="A133" s="999" t="s">
        <v>66</v>
      </c>
      <c r="B133" s="1000"/>
      <c r="C133" s="1000"/>
      <c r="D133" s="1000"/>
      <c r="E133" s="1000"/>
      <c r="F133" s="1000"/>
      <c r="G133" s="1000"/>
      <c r="H133" s="1000"/>
      <c r="I133" s="1000"/>
      <c r="J133" s="1000"/>
      <c r="K133" s="1000"/>
      <c r="L133" s="1001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5.75" customHeight="1" x14ac:dyDescent="0.2">
      <c r="A134" s="999" t="s">
        <v>67</v>
      </c>
      <c r="B134" s="1000"/>
      <c r="C134" s="1000"/>
      <c r="D134" s="1000"/>
      <c r="E134" s="1000"/>
      <c r="F134" s="1000"/>
      <c r="G134" s="1000"/>
      <c r="H134" s="1000"/>
      <c r="I134" s="1000"/>
      <c r="J134" s="1000"/>
      <c r="K134" s="1000"/>
      <c r="L134" s="1001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5.75" customHeight="1" x14ac:dyDescent="0.2">
      <c r="A135" s="999" t="s">
        <v>68</v>
      </c>
      <c r="B135" s="1000"/>
      <c r="C135" s="1000"/>
      <c r="D135" s="1000"/>
      <c r="E135" s="1000"/>
      <c r="F135" s="1000"/>
      <c r="G135" s="1000"/>
      <c r="H135" s="1000"/>
      <c r="I135" s="1000"/>
      <c r="J135" s="1000"/>
      <c r="K135" s="1000"/>
      <c r="L135" s="1001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5.75" customHeight="1" x14ac:dyDescent="0.2">
      <c r="A136" s="999" t="s">
        <v>69</v>
      </c>
      <c r="B136" s="1000"/>
      <c r="C136" s="1000"/>
      <c r="D136" s="1000"/>
      <c r="E136" s="1000"/>
      <c r="F136" s="1000"/>
      <c r="G136" s="1000"/>
      <c r="H136" s="1000"/>
      <c r="I136" s="1000"/>
      <c r="J136" s="1000"/>
      <c r="K136" s="1000"/>
      <c r="L136" s="1001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5.75" customHeight="1" x14ac:dyDescent="0.2">
      <c r="A137" s="999" t="s">
        <v>70</v>
      </c>
      <c r="B137" s="1000"/>
      <c r="C137" s="1000"/>
      <c r="D137" s="1000"/>
      <c r="E137" s="1000"/>
      <c r="F137" s="1000"/>
      <c r="G137" s="1000"/>
      <c r="H137" s="1000"/>
      <c r="I137" s="1000"/>
      <c r="J137" s="1000"/>
      <c r="K137" s="1000"/>
      <c r="L137" s="1001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5.75" customHeight="1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5.75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5.75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5.7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5.75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5.75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5.75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7" ht="15.7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5.7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5.7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5.7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5.7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5.7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5.75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5.75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5.7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5.7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5.7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5.7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5.7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5.7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5.7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5.7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5.7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5.7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5.7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5.7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5.7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5.7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5.7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5.7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5.7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5.7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5.7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5.7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5.7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5.7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5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5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5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5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5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5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5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5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5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5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5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5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5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5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5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5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5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5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5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5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5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5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5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5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5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5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5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5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5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5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5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5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5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5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5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5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5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5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5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5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5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5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5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5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5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5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5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5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5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5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5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5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5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5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5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5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5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5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5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5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5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5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5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5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5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5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5.7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27" ht="15.7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27" ht="15.7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27" ht="15.75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27" ht="15.75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27" ht="15.75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5.75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5.75" customHeight="1" x14ac:dyDescent="0.2"/>
    <row r="339" spans="1:14" ht="15.75" customHeight="1" x14ac:dyDescent="0.2"/>
    <row r="340" spans="1:14" ht="15.75" customHeight="1" x14ac:dyDescent="0.2"/>
    <row r="341" spans="1:14" ht="15.75" customHeight="1" x14ac:dyDescent="0.2"/>
    <row r="342" spans="1:14" ht="15.75" customHeight="1" x14ac:dyDescent="0.2"/>
    <row r="343" spans="1:14" ht="15.75" customHeight="1" x14ac:dyDescent="0.2"/>
    <row r="344" spans="1:14" ht="15.75" customHeight="1" x14ac:dyDescent="0.2"/>
    <row r="345" spans="1:14" ht="15.75" customHeight="1" x14ac:dyDescent="0.2"/>
    <row r="346" spans="1:14" ht="15.75" customHeight="1" x14ac:dyDescent="0.2"/>
    <row r="347" spans="1:14" ht="15.75" customHeight="1" x14ac:dyDescent="0.2"/>
    <row r="348" spans="1:14" ht="15.75" customHeight="1" x14ac:dyDescent="0.2"/>
    <row r="349" spans="1:14" ht="15.75" customHeight="1" x14ac:dyDescent="0.2"/>
    <row r="350" spans="1:14" ht="15.75" customHeight="1" x14ac:dyDescent="0.2"/>
    <row r="351" spans="1:14" ht="15.75" customHeight="1" x14ac:dyDescent="0.2"/>
    <row r="352" spans="1:14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</sheetData>
  <mergeCells count="63">
    <mergeCell ref="A137:L137"/>
    <mergeCell ref="A131:L131"/>
    <mergeCell ref="A132:L132"/>
    <mergeCell ref="A133:L133"/>
    <mergeCell ref="A134:L134"/>
    <mergeCell ref="A135:L135"/>
    <mergeCell ref="A136:L136"/>
    <mergeCell ref="A115:L115"/>
    <mergeCell ref="A116:L116"/>
    <mergeCell ref="A117:L117"/>
    <mergeCell ref="A130:L130"/>
    <mergeCell ref="A119:L119"/>
    <mergeCell ref="A120:L120"/>
    <mergeCell ref="A121:L121"/>
    <mergeCell ref="A122:L122"/>
    <mergeCell ref="A123:L123"/>
    <mergeCell ref="A124:L124"/>
    <mergeCell ref="A125:L125"/>
    <mergeCell ref="A126:L126"/>
    <mergeCell ref="A127:L127"/>
    <mergeCell ref="A128:L128"/>
    <mergeCell ref="A129:L129"/>
    <mergeCell ref="A118:L118"/>
    <mergeCell ref="Y6:Y7"/>
    <mergeCell ref="A108:L108"/>
    <mergeCell ref="A109:L109"/>
    <mergeCell ref="A110:L110"/>
    <mergeCell ref="A111:L111"/>
    <mergeCell ref="V6:W6"/>
    <mergeCell ref="X6:X7"/>
    <mergeCell ref="R6:R7"/>
    <mergeCell ref="S6:S7"/>
    <mergeCell ref="T6:U6"/>
    <mergeCell ref="I6:J6"/>
    <mergeCell ref="M6:M7"/>
    <mergeCell ref="A113:L113"/>
    <mergeCell ref="A114:L114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12:L112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1:AD3">
    <cfRule type="notContainsBlanks" dxfId="9" priority="1">
      <formula>LEN(TRIM(AD1))&gt;0</formula>
    </cfRule>
  </conditionalFormatting>
  <dataValidations count="10">
    <dataValidation type="list" allowBlank="1" sqref="P96:P106" xr:uid="{220A5F2E-312B-4B02-89AB-F2848B3BD1A3}">
      <formula1>$AD$8:$AD$15</formula1>
      <formula2>0</formula2>
    </dataValidation>
    <dataValidation type="list" allowBlank="1" sqref="H96:H106" xr:uid="{731090A2-31D1-408D-B437-1B437FE2B42A}">
      <formula1>"SERVIÇO,CURSO,EVENTO,REUNIÃO,OUTROS"</formula1>
      <formula2>0</formula2>
    </dataValidation>
    <dataValidation type="list" allowBlank="1" sqref="P88" xr:uid="{34883D4C-5BA2-40C9-B0E9-4DBA6E0B8D3C}">
      <formula1>$AD$8:$AD$8</formula1>
    </dataValidation>
    <dataValidation type="list" allowBlank="1" sqref="P91 P75:P77 P70:P73 P53:P68 P79:P87 P8:P21 P50" xr:uid="{369F3F52-4A9D-4C47-9AC0-51B14E2EEAFE}">
      <formula1>#REF!</formula1>
    </dataValidation>
    <dataValidation type="list" allowBlank="1" sqref="P90 P94" xr:uid="{34C20B5E-74AC-4EEC-A03E-9233AE9A797B}">
      <formula1>$AD$9:$AD$10</formula1>
    </dataValidation>
    <dataValidation type="list" allowBlank="1" sqref="P93" xr:uid="{D175B3FF-4ABE-42FF-A413-3E5563C53C0A}">
      <formula1>$AD$9:$AD$13</formula1>
    </dataValidation>
    <dataValidation type="list" allowBlank="1" sqref="P89 P92 P95" xr:uid="{8767D0F4-05C1-47F7-98AE-B8713C9551D8}">
      <formula1>$AD$9:$AD$9</formula1>
    </dataValidation>
    <dataValidation type="list" allowBlank="1" sqref="P51:P52" xr:uid="{461020CB-8AB8-4279-9149-BE5BE61F04CD}">
      <formula1>$AD$8:$AD$9</formula1>
    </dataValidation>
    <dataValidation type="list" allowBlank="1" sqref="P69 P78 P22:P49" xr:uid="{1780B4C4-817D-4EF3-8F39-C24D6733D122}">
      <formula1>$AD$8:$AD$10</formula1>
    </dataValidation>
    <dataValidation type="list" allowBlank="1" sqref="H8:H95" xr:uid="{610B3431-2D23-4D06-8408-05BA6B03B8D4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649A6-4B77-41EA-BB9F-5DBBB5154894}">
  <dimension ref="A1:AE801"/>
  <sheetViews>
    <sheetView zoomScaleNormal="100" workbookViewId="0">
      <pane xSplit="3" ySplit="7" topLeftCell="G95" activePane="bottomRight" state="frozen"/>
      <selection activeCell="B21" sqref="B21"/>
      <selection pane="topRight" activeCell="B21" sqref="B21"/>
      <selection pane="bottomLeft" activeCell="B21" sqref="B21"/>
      <selection pane="bottomRight" activeCell="A4" sqref="A4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7.375" bestFit="1" customWidth="1"/>
    <col min="4" max="4" width="14" customWidth="1"/>
    <col min="5" max="5" width="35" bestFit="1" customWidth="1"/>
    <col min="6" max="6" width="67.875" bestFit="1" customWidth="1"/>
    <col min="7" max="7" width="18.375" customWidth="1"/>
    <col min="8" max="8" width="13.125" customWidth="1"/>
    <col min="9" max="9" width="7.125" bestFit="1" customWidth="1"/>
    <col min="10" max="10" width="12.5" bestFit="1" customWidth="1"/>
    <col min="11" max="11" width="7.125" bestFit="1" customWidth="1"/>
    <col min="12" max="12" width="37.625" customWidth="1"/>
    <col min="13" max="13" width="13.125" customWidth="1"/>
    <col min="14" max="14" width="15.625" customWidth="1"/>
    <col min="15" max="15" width="32.375" bestFit="1" customWidth="1"/>
    <col min="16" max="16" width="22.375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69" bestFit="1" customWidth="1"/>
    <col min="28" max="29" width="13.125" customWidth="1"/>
  </cols>
  <sheetData>
    <row r="1" spans="1:31" ht="21" x14ac:dyDescent="0.35">
      <c r="A1" s="1012"/>
      <c r="B1" s="1014" t="s">
        <v>0</v>
      </c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  <c r="N1" s="1004"/>
      <c r="O1" s="1004"/>
      <c r="P1" s="1004"/>
      <c r="Q1" s="1004"/>
      <c r="R1" s="1004"/>
      <c r="S1" s="1004"/>
      <c r="T1" s="1004"/>
      <c r="U1" s="1004"/>
      <c r="V1" s="1004"/>
      <c r="W1" s="1004"/>
      <c r="X1" s="1004"/>
      <c r="Y1" s="1004"/>
      <c r="Z1" s="1004"/>
      <c r="AA1" s="1005"/>
      <c r="AB1" s="1"/>
      <c r="AC1" s="1"/>
      <c r="AD1" s="11" t="s">
        <v>46</v>
      </c>
    </row>
    <row r="2" spans="1:31" ht="21" x14ac:dyDescent="0.35">
      <c r="A2" s="1013"/>
      <c r="B2" s="1014" t="s">
        <v>72</v>
      </c>
      <c r="C2" s="1004"/>
      <c r="D2" s="1004"/>
      <c r="E2" s="1004"/>
      <c r="F2" s="1004"/>
      <c r="G2" s="1004"/>
      <c r="H2" s="1004"/>
      <c r="I2" s="1004"/>
      <c r="J2" s="1004"/>
      <c r="K2" s="1004"/>
      <c r="L2" s="1004"/>
      <c r="M2" s="1004"/>
      <c r="N2" s="1004"/>
      <c r="O2" s="1004"/>
      <c r="P2" s="1004"/>
      <c r="Q2" s="1004"/>
      <c r="R2" s="1004"/>
      <c r="S2" s="1004"/>
      <c r="T2" s="1004"/>
      <c r="U2" s="1004"/>
      <c r="V2" s="1004"/>
      <c r="W2" s="1004"/>
      <c r="X2" s="1004"/>
      <c r="Y2" s="1004"/>
      <c r="Z2" s="1004"/>
      <c r="AA2" s="1005"/>
      <c r="AB2" s="1"/>
      <c r="AC2" s="1"/>
      <c r="AD2" s="11" t="s">
        <v>47</v>
      </c>
    </row>
    <row r="3" spans="1:31" ht="21" x14ac:dyDescent="0.35">
      <c r="A3" s="1013"/>
      <c r="B3" s="1014" t="s">
        <v>71</v>
      </c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  <c r="P3" s="1004"/>
      <c r="Q3" s="1004"/>
      <c r="R3" s="1004"/>
      <c r="S3" s="1004"/>
      <c r="T3" s="1004"/>
      <c r="U3" s="1004"/>
      <c r="V3" s="1004"/>
      <c r="W3" s="1004"/>
      <c r="X3" s="1004"/>
      <c r="Y3" s="1004"/>
      <c r="Z3" s="1004"/>
      <c r="AA3" s="1005"/>
      <c r="AB3" s="2"/>
      <c r="AC3" s="2"/>
      <c r="AD3" s="11" t="s">
        <v>48</v>
      </c>
    </row>
    <row r="4" spans="1:31" ht="15" customHeight="1" x14ac:dyDescent="0.25">
      <c r="A4" s="12" t="s">
        <v>914</v>
      </c>
      <c r="B4" s="3"/>
      <c r="C4" s="1015" t="s">
        <v>1</v>
      </c>
      <c r="D4" s="1016"/>
      <c r="E4" s="1016"/>
      <c r="F4" s="1016"/>
      <c r="G4" s="1016"/>
      <c r="H4" s="1016"/>
      <c r="I4" s="1016"/>
      <c r="J4" s="1016"/>
      <c r="K4" s="1016"/>
      <c r="L4" s="1016"/>
      <c r="M4" s="1016"/>
      <c r="N4" s="1016"/>
      <c r="O4" s="1016"/>
      <c r="P4" s="1016"/>
      <c r="Q4" s="1016"/>
      <c r="R4" s="1016"/>
      <c r="S4" s="1016"/>
      <c r="T4" s="1016"/>
      <c r="U4" s="1016"/>
      <c r="V4" s="1016"/>
      <c r="W4" s="1016"/>
      <c r="X4" s="1016"/>
      <c r="Y4" s="1016"/>
      <c r="Z4" s="1016"/>
      <c r="AA4" s="1017"/>
      <c r="AB4" s="2"/>
      <c r="AC4" s="2"/>
    </row>
    <row r="5" spans="1:31" ht="15.75" customHeight="1" x14ac:dyDescent="0.2">
      <c r="A5" s="1002" t="s">
        <v>2</v>
      </c>
      <c r="B5" s="1001"/>
      <c r="C5" s="1002" t="s">
        <v>3</v>
      </c>
      <c r="D5" s="1000"/>
      <c r="E5" s="1001"/>
      <c r="F5" s="1002" t="s">
        <v>4</v>
      </c>
      <c r="G5" s="1000"/>
      <c r="H5" s="1000"/>
      <c r="I5" s="1000"/>
      <c r="J5" s="1000"/>
      <c r="K5" s="1000"/>
      <c r="L5" s="1000"/>
      <c r="M5" s="1002" t="s">
        <v>5</v>
      </c>
      <c r="N5" s="1000"/>
      <c r="O5" s="1000"/>
      <c r="P5" s="1000"/>
      <c r="Q5" s="1000"/>
      <c r="R5" s="1000"/>
      <c r="S5" s="1001"/>
      <c r="T5" s="1002" t="s">
        <v>6</v>
      </c>
      <c r="U5" s="1000"/>
      <c r="V5" s="1000"/>
      <c r="W5" s="1000"/>
      <c r="X5" s="1000"/>
      <c r="Y5" s="1001"/>
      <c r="Z5" s="1007" t="s">
        <v>24</v>
      </c>
      <c r="AA5" s="1007" t="s">
        <v>25</v>
      </c>
      <c r="AB5" s="4"/>
      <c r="AC5" s="4"/>
      <c r="AD5" s="4"/>
    </row>
    <row r="6" spans="1:31" ht="15.75" customHeight="1" x14ac:dyDescent="0.2">
      <c r="A6" s="1007" t="s">
        <v>7</v>
      </c>
      <c r="B6" s="1007" t="s">
        <v>8</v>
      </c>
      <c r="C6" s="1007" t="s">
        <v>9</v>
      </c>
      <c r="D6" s="1007" t="s">
        <v>10</v>
      </c>
      <c r="E6" s="1007" t="s">
        <v>11</v>
      </c>
      <c r="F6" s="1007" t="s">
        <v>26</v>
      </c>
      <c r="G6" s="1007" t="s">
        <v>27</v>
      </c>
      <c r="H6" s="1007" t="s">
        <v>28</v>
      </c>
      <c r="I6" s="1002" t="s">
        <v>12</v>
      </c>
      <c r="J6" s="1001"/>
      <c r="K6" s="1009" t="s">
        <v>13</v>
      </c>
      <c r="L6" s="1001"/>
      <c r="M6" s="1007" t="s">
        <v>29</v>
      </c>
      <c r="N6" s="1007" t="s">
        <v>30</v>
      </c>
      <c r="O6" s="1007" t="s">
        <v>31</v>
      </c>
      <c r="P6" s="1007" t="s">
        <v>32</v>
      </c>
      <c r="Q6" s="1010" t="s">
        <v>33</v>
      </c>
      <c r="R6" s="1010" t="s">
        <v>34</v>
      </c>
      <c r="S6" s="1010" t="s">
        <v>35</v>
      </c>
      <c r="T6" s="1009" t="s">
        <v>14</v>
      </c>
      <c r="U6" s="1001"/>
      <c r="V6" s="1009" t="s">
        <v>15</v>
      </c>
      <c r="W6" s="1001"/>
      <c r="X6" s="1007" t="s">
        <v>36</v>
      </c>
      <c r="Y6" s="1010" t="s">
        <v>37</v>
      </c>
      <c r="Z6" s="1011"/>
      <c r="AA6" s="1011"/>
      <c r="AB6" s="4"/>
      <c r="AC6" s="4"/>
      <c r="AD6" s="4"/>
      <c r="AE6" s="4"/>
    </row>
    <row r="7" spans="1:31" ht="30" x14ac:dyDescent="0.2">
      <c r="A7" s="1011"/>
      <c r="B7" s="1011"/>
      <c r="C7" s="1011"/>
      <c r="D7" s="1011"/>
      <c r="E7" s="1011"/>
      <c r="F7" s="1011"/>
      <c r="G7" s="1011"/>
      <c r="H7" s="1011"/>
      <c r="I7" s="14" t="s">
        <v>38</v>
      </c>
      <c r="J7" s="14" t="s">
        <v>39</v>
      </c>
      <c r="K7" s="14" t="s">
        <v>40</v>
      </c>
      <c r="L7" s="13" t="s">
        <v>41</v>
      </c>
      <c r="M7" s="1011"/>
      <c r="N7" s="1011"/>
      <c r="O7" s="1011"/>
      <c r="P7" s="1011"/>
      <c r="Q7" s="1011"/>
      <c r="R7" s="1011"/>
      <c r="S7" s="1011"/>
      <c r="T7" s="14" t="s">
        <v>42</v>
      </c>
      <c r="U7" s="13" t="s">
        <v>43</v>
      </c>
      <c r="V7" s="14" t="s">
        <v>44</v>
      </c>
      <c r="W7" s="13" t="s">
        <v>45</v>
      </c>
      <c r="X7" s="1011"/>
      <c r="Y7" s="1011"/>
      <c r="Z7" s="1011"/>
      <c r="AA7" s="1011"/>
      <c r="AB7" s="4"/>
      <c r="AC7" s="4"/>
      <c r="AD7" s="4"/>
      <c r="AE7" s="4"/>
    </row>
    <row r="8" spans="1:31" ht="14.25" x14ac:dyDescent="0.2">
      <c r="A8" s="156" t="s">
        <v>374</v>
      </c>
      <c r="B8" s="156" t="s">
        <v>75</v>
      </c>
      <c r="C8" s="169" t="s">
        <v>409</v>
      </c>
      <c r="D8" s="169" t="s">
        <v>410</v>
      </c>
      <c r="E8" s="169" t="s">
        <v>97</v>
      </c>
      <c r="F8" s="169" t="s">
        <v>602</v>
      </c>
      <c r="G8" s="28"/>
      <c r="H8" s="18" t="s">
        <v>403</v>
      </c>
      <c r="I8" s="18" t="s">
        <v>74</v>
      </c>
      <c r="J8" s="17" t="s">
        <v>73</v>
      </c>
      <c r="K8" s="18" t="s">
        <v>603</v>
      </c>
      <c r="L8" s="316" t="s">
        <v>604</v>
      </c>
      <c r="M8" s="30"/>
      <c r="N8" s="30"/>
      <c r="O8" s="30"/>
      <c r="P8" s="31"/>
      <c r="Q8" s="31"/>
      <c r="R8" s="31"/>
      <c r="S8" s="152"/>
      <c r="T8" s="18">
        <v>3</v>
      </c>
      <c r="U8" s="31">
        <v>839.11</v>
      </c>
      <c r="V8" s="18">
        <v>0.5</v>
      </c>
      <c r="W8" s="102">
        <v>279.7</v>
      </c>
      <c r="X8" s="172">
        <v>3.5</v>
      </c>
      <c r="Y8" s="317">
        <v>2797.03</v>
      </c>
      <c r="Z8" s="152">
        <v>2797.03</v>
      </c>
      <c r="AA8" s="32"/>
      <c r="AB8" s="7"/>
      <c r="AC8" s="7"/>
    </row>
    <row r="9" spans="1:31" ht="14.25" x14ac:dyDescent="0.2">
      <c r="A9" s="156" t="s">
        <v>374</v>
      </c>
      <c r="B9" s="163" t="s">
        <v>75</v>
      </c>
      <c r="C9" s="169" t="s">
        <v>605</v>
      </c>
      <c r="D9" s="169" t="s">
        <v>413</v>
      </c>
      <c r="E9" s="169" t="s">
        <v>97</v>
      </c>
      <c r="F9" s="169" t="s">
        <v>606</v>
      </c>
      <c r="G9" s="51"/>
      <c r="H9" s="39" t="s">
        <v>403</v>
      </c>
      <c r="I9" s="39" t="s">
        <v>74</v>
      </c>
      <c r="J9" s="40" t="s">
        <v>73</v>
      </c>
      <c r="K9" s="39" t="s">
        <v>603</v>
      </c>
      <c r="L9" s="172" t="s">
        <v>604</v>
      </c>
      <c r="M9" s="52"/>
      <c r="N9" s="52"/>
      <c r="O9" s="52"/>
      <c r="P9" s="31"/>
      <c r="Q9" s="31"/>
      <c r="R9" s="31"/>
      <c r="S9" s="152"/>
      <c r="T9" s="18">
        <v>3</v>
      </c>
      <c r="U9" s="31">
        <v>839.11</v>
      </c>
      <c r="V9" s="18">
        <v>0.5</v>
      </c>
      <c r="W9" s="102">
        <v>279.7</v>
      </c>
      <c r="X9" s="172">
        <v>3.5</v>
      </c>
      <c r="Y9" s="317">
        <v>2797.03</v>
      </c>
      <c r="Z9" s="152">
        <v>2797.03</v>
      </c>
      <c r="AA9" s="32"/>
      <c r="AB9" s="7"/>
      <c r="AC9" s="7"/>
    </row>
    <row r="10" spans="1:31" ht="42.75" x14ac:dyDescent="0.2">
      <c r="A10" s="156" t="s">
        <v>374</v>
      </c>
      <c r="B10" s="163" t="s">
        <v>75</v>
      </c>
      <c r="C10" s="169" t="s">
        <v>422</v>
      </c>
      <c r="D10" s="169" t="s">
        <v>423</v>
      </c>
      <c r="E10" s="169" t="s">
        <v>97</v>
      </c>
      <c r="F10" s="169" t="s">
        <v>607</v>
      </c>
      <c r="G10" s="51"/>
      <c r="H10" s="39" t="s">
        <v>403</v>
      </c>
      <c r="I10" s="39" t="s">
        <v>74</v>
      </c>
      <c r="J10" s="40" t="s">
        <v>73</v>
      </c>
      <c r="K10" s="39" t="s">
        <v>603</v>
      </c>
      <c r="L10" s="316" t="s">
        <v>604</v>
      </c>
      <c r="M10" s="52"/>
      <c r="N10" s="52"/>
      <c r="O10" s="52"/>
      <c r="P10" s="31"/>
      <c r="Q10" s="31"/>
      <c r="R10" s="31"/>
      <c r="S10" s="152"/>
      <c r="T10" s="18">
        <v>2</v>
      </c>
      <c r="U10" s="31">
        <v>839.11</v>
      </c>
      <c r="V10" s="18">
        <v>0.5</v>
      </c>
      <c r="W10" s="102">
        <v>279.7</v>
      </c>
      <c r="X10" s="172">
        <v>2.5</v>
      </c>
      <c r="Y10" s="317">
        <v>1957.92</v>
      </c>
      <c r="Z10" s="152">
        <v>1957.92</v>
      </c>
      <c r="AA10" s="32"/>
      <c r="AB10" s="7"/>
      <c r="AC10" s="7"/>
    </row>
    <row r="11" spans="1:31" ht="28.5" x14ac:dyDescent="0.2">
      <c r="A11" s="156" t="s">
        <v>374</v>
      </c>
      <c r="B11" s="163" t="s">
        <v>75</v>
      </c>
      <c r="C11" s="169" t="s">
        <v>608</v>
      </c>
      <c r="D11" s="169" t="s">
        <v>609</v>
      </c>
      <c r="E11" s="169" t="s">
        <v>610</v>
      </c>
      <c r="F11" s="169" t="s">
        <v>611</v>
      </c>
      <c r="G11" s="51"/>
      <c r="H11" s="39" t="s">
        <v>403</v>
      </c>
      <c r="I11" s="39" t="s">
        <v>74</v>
      </c>
      <c r="J11" s="40" t="s">
        <v>73</v>
      </c>
      <c r="K11" s="39" t="s">
        <v>612</v>
      </c>
      <c r="L11" s="172" t="s">
        <v>613</v>
      </c>
      <c r="M11" s="52"/>
      <c r="N11" s="52"/>
      <c r="O11" s="52"/>
      <c r="P11" s="31"/>
      <c r="Q11" s="31"/>
      <c r="R11" s="31"/>
      <c r="S11" s="152"/>
      <c r="T11" s="18">
        <v>4</v>
      </c>
      <c r="U11" s="31">
        <v>313.27999999999997</v>
      </c>
      <c r="V11" s="18">
        <v>0.5</v>
      </c>
      <c r="W11" s="31">
        <v>94</v>
      </c>
      <c r="X11" s="172">
        <v>4.5</v>
      </c>
      <c r="Y11" s="317">
        <v>1347.12</v>
      </c>
      <c r="Z11" s="152">
        <v>1347.12</v>
      </c>
      <c r="AA11" s="32"/>
      <c r="AB11" s="7"/>
      <c r="AC11" s="7"/>
    </row>
    <row r="12" spans="1:31" ht="42.75" x14ac:dyDescent="0.2">
      <c r="A12" s="156" t="s">
        <v>374</v>
      </c>
      <c r="B12" s="163" t="s">
        <v>75</v>
      </c>
      <c r="C12" s="169" t="s">
        <v>375</v>
      </c>
      <c r="D12" s="169" t="s">
        <v>614</v>
      </c>
      <c r="E12" s="169" t="s">
        <v>615</v>
      </c>
      <c r="F12" s="169" t="s">
        <v>616</v>
      </c>
      <c r="G12" s="51"/>
      <c r="H12" s="39" t="s">
        <v>403</v>
      </c>
      <c r="I12" s="39" t="s">
        <v>74</v>
      </c>
      <c r="J12" s="40" t="s">
        <v>73</v>
      </c>
      <c r="K12" s="39" t="s">
        <v>612</v>
      </c>
      <c r="L12" s="172" t="s">
        <v>613</v>
      </c>
      <c r="M12" s="52"/>
      <c r="N12" s="52"/>
      <c r="O12" s="52"/>
      <c r="P12" s="31"/>
      <c r="Q12" s="31"/>
      <c r="R12" s="31"/>
      <c r="S12" s="152"/>
      <c r="T12" s="18">
        <v>2</v>
      </c>
      <c r="U12" s="31">
        <v>424.22</v>
      </c>
      <c r="V12" s="18">
        <v>0.5</v>
      </c>
      <c r="W12" s="31">
        <v>127.26</v>
      </c>
      <c r="X12" s="316">
        <v>2.5</v>
      </c>
      <c r="Y12" s="318">
        <v>975.7</v>
      </c>
      <c r="Z12" s="356">
        <v>975.7</v>
      </c>
      <c r="AA12" s="32"/>
      <c r="AB12" s="7"/>
      <c r="AC12" s="7"/>
    </row>
    <row r="13" spans="1:31" ht="57" x14ac:dyDescent="0.2">
      <c r="A13" s="156" t="s">
        <v>374</v>
      </c>
      <c r="B13" s="163" t="s">
        <v>75</v>
      </c>
      <c r="C13" s="169" t="s">
        <v>437</v>
      </c>
      <c r="D13" s="169" t="s">
        <v>438</v>
      </c>
      <c r="E13" s="169" t="s">
        <v>97</v>
      </c>
      <c r="F13" s="169" t="s">
        <v>617</v>
      </c>
      <c r="G13" s="51"/>
      <c r="H13" s="39" t="s">
        <v>403</v>
      </c>
      <c r="I13" s="39" t="s">
        <v>74</v>
      </c>
      <c r="J13" s="40" t="s">
        <v>73</v>
      </c>
      <c r="K13" s="39" t="s">
        <v>612</v>
      </c>
      <c r="L13" s="169" t="s">
        <v>613</v>
      </c>
      <c r="M13" s="52"/>
      <c r="N13" s="52"/>
      <c r="O13" s="52"/>
      <c r="P13" s="31"/>
      <c r="Q13" s="31"/>
      <c r="R13" s="31"/>
      <c r="S13" s="152"/>
      <c r="T13" s="18">
        <v>3</v>
      </c>
      <c r="U13" s="292">
        <v>839.11</v>
      </c>
      <c r="V13" s="18">
        <v>0.5</v>
      </c>
      <c r="W13" s="292">
        <v>279.7</v>
      </c>
      <c r="X13" s="172">
        <v>3.5</v>
      </c>
      <c r="Y13" s="318">
        <v>2797.03</v>
      </c>
      <c r="Z13" s="356">
        <v>2797.03</v>
      </c>
      <c r="AA13" s="32"/>
      <c r="AB13" s="7"/>
      <c r="AC13" s="7"/>
    </row>
    <row r="14" spans="1:31" ht="28.5" x14ac:dyDescent="0.2">
      <c r="A14" s="156" t="s">
        <v>374</v>
      </c>
      <c r="B14" s="18" t="s">
        <v>443</v>
      </c>
      <c r="C14" s="97" t="s">
        <v>653</v>
      </c>
      <c r="D14" s="127" t="s">
        <v>654</v>
      </c>
      <c r="E14" s="18" t="s">
        <v>655</v>
      </c>
      <c r="F14" s="357" t="s">
        <v>656</v>
      </c>
      <c r="G14" s="28"/>
      <c r="H14" s="18" t="s">
        <v>4</v>
      </c>
      <c r="I14" s="18" t="s">
        <v>74</v>
      </c>
      <c r="J14" s="17" t="s">
        <v>73</v>
      </c>
      <c r="K14" s="18" t="s">
        <v>448</v>
      </c>
      <c r="L14" s="29" t="s">
        <v>449</v>
      </c>
      <c r="M14" s="30"/>
      <c r="N14" s="30"/>
      <c r="O14" s="30"/>
      <c r="P14" s="31"/>
      <c r="Q14" s="31"/>
      <c r="R14" s="31"/>
      <c r="S14" s="152"/>
      <c r="T14" s="18">
        <v>3</v>
      </c>
      <c r="U14" s="292">
        <v>332.08</v>
      </c>
      <c r="V14" s="18">
        <v>0</v>
      </c>
      <c r="W14" s="292">
        <v>0</v>
      </c>
      <c r="X14" s="18">
        <v>3</v>
      </c>
      <c r="Y14" s="356">
        <v>996.24</v>
      </c>
      <c r="Z14" s="356">
        <f t="shared" ref="Z14" si="0">S14+Y14</f>
        <v>996.24</v>
      </c>
      <c r="AA14" s="32"/>
      <c r="AB14" s="7"/>
      <c r="AC14" s="7"/>
    </row>
    <row r="15" spans="1:31" ht="28.5" x14ac:dyDescent="0.2">
      <c r="A15" s="156" t="s">
        <v>374</v>
      </c>
      <c r="B15" s="18" t="s">
        <v>751</v>
      </c>
      <c r="C15" s="178" t="s">
        <v>465</v>
      </c>
      <c r="D15" s="178" t="s">
        <v>466</v>
      </c>
      <c r="E15" s="18" t="s">
        <v>451</v>
      </c>
      <c r="F15" s="18" t="s">
        <v>572</v>
      </c>
      <c r="G15" s="28"/>
      <c r="H15" s="18"/>
      <c r="I15" s="18" t="s">
        <v>74</v>
      </c>
      <c r="J15" s="17" t="s">
        <v>73</v>
      </c>
      <c r="K15" s="18" t="s">
        <v>74</v>
      </c>
      <c r="L15" s="360" t="s">
        <v>682</v>
      </c>
      <c r="M15" s="30">
        <v>45754</v>
      </c>
      <c r="N15" s="30">
        <v>45757</v>
      </c>
      <c r="O15" s="30"/>
      <c r="P15" s="31"/>
      <c r="Q15" s="31"/>
      <c r="R15" s="31"/>
      <c r="S15" s="152"/>
      <c r="T15" s="18">
        <v>3</v>
      </c>
      <c r="U15" s="292">
        <v>559.41</v>
      </c>
      <c r="V15" s="18">
        <v>1</v>
      </c>
      <c r="W15" s="292">
        <v>279.7</v>
      </c>
      <c r="X15" s="18">
        <f>T15+(V15*0.5)</f>
        <v>3.5</v>
      </c>
      <c r="Y15" s="325">
        <f>(T15*U15)+(V15*W15)</f>
        <v>1957.93</v>
      </c>
      <c r="Z15" s="325">
        <f>(T15*U15)+(V15*W15)</f>
        <v>1957.93</v>
      </c>
      <c r="AA15" s="18" t="s">
        <v>453</v>
      </c>
    </row>
    <row r="16" spans="1:31" ht="15.75" customHeight="1" x14ac:dyDescent="0.2">
      <c r="A16" s="156" t="s">
        <v>374</v>
      </c>
      <c r="B16" s="18" t="s">
        <v>751</v>
      </c>
      <c r="C16" s="178" t="s">
        <v>468</v>
      </c>
      <c r="D16" s="178" t="s">
        <v>469</v>
      </c>
      <c r="E16" s="18" t="s">
        <v>451</v>
      </c>
      <c r="F16" s="18" t="s">
        <v>452</v>
      </c>
      <c r="G16" s="28"/>
      <c r="H16" s="18"/>
      <c r="I16" s="18" t="s">
        <v>74</v>
      </c>
      <c r="J16" s="17" t="s">
        <v>73</v>
      </c>
      <c r="K16" s="18" t="s">
        <v>74</v>
      </c>
      <c r="L16" s="360" t="s">
        <v>683</v>
      </c>
      <c r="M16" s="30">
        <v>45754</v>
      </c>
      <c r="N16" s="30">
        <v>45757</v>
      </c>
      <c r="O16" s="30"/>
      <c r="P16" s="31"/>
      <c r="Q16" s="31"/>
      <c r="R16" s="31"/>
      <c r="S16" s="152"/>
      <c r="T16" s="18">
        <v>3</v>
      </c>
      <c r="U16" s="292">
        <v>559.41</v>
      </c>
      <c r="V16" s="18">
        <v>1</v>
      </c>
      <c r="W16" s="292">
        <v>279.7</v>
      </c>
      <c r="X16" s="18">
        <f t="shared" ref="X16:X47" si="1">T16+(V16*0.5)</f>
        <v>3.5</v>
      </c>
      <c r="Y16" s="325">
        <f t="shared" ref="Y16:Y79" si="2">(T16*U16)+(V16*W16)</f>
        <v>1957.93</v>
      </c>
      <c r="Z16" s="325">
        <f t="shared" ref="Z16:Z79" si="3">(T16*U16)+(V16*W16)</f>
        <v>1957.93</v>
      </c>
      <c r="AA16" s="18" t="s">
        <v>453</v>
      </c>
    </row>
    <row r="17" spans="1:31" ht="15.75" customHeight="1" x14ac:dyDescent="0.2">
      <c r="A17" s="156" t="s">
        <v>374</v>
      </c>
      <c r="B17" s="18" t="s">
        <v>751</v>
      </c>
      <c r="C17" s="303" t="s">
        <v>513</v>
      </c>
      <c r="D17" s="303" t="s">
        <v>514</v>
      </c>
      <c r="E17" s="18" t="s">
        <v>451</v>
      </c>
      <c r="F17" s="18" t="s">
        <v>452</v>
      </c>
      <c r="G17" s="28"/>
      <c r="H17" s="18"/>
      <c r="I17" s="18" t="s">
        <v>74</v>
      </c>
      <c r="J17" s="17" t="s">
        <v>73</v>
      </c>
      <c r="K17" s="18" t="s">
        <v>74</v>
      </c>
      <c r="L17" s="360" t="s">
        <v>684</v>
      </c>
      <c r="M17" s="30">
        <v>45754</v>
      </c>
      <c r="N17" s="30">
        <v>45756</v>
      </c>
      <c r="O17" s="30"/>
      <c r="P17" s="31"/>
      <c r="Q17" s="31"/>
      <c r="R17" s="31"/>
      <c r="S17" s="152"/>
      <c r="T17" s="18">
        <v>2</v>
      </c>
      <c r="U17" s="292">
        <v>559.41</v>
      </c>
      <c r="V17" s="18">
        <v>1</v>
      </c>
      <c r="W17" s="292">
        <v>279.7</v>
      </c>
      <c r="X17" s="18">
        <f t="shared" si="1"/>
        <v>2.5</v>
      </c>
      <c r="Y17" s="325">
        <f t="shared" si="2"/>
        <v>1398.52</v>
      </c>
      <c r="Z17" s="325">
        <f t="shared" si="3"/>
        <v>1398.52</v>
      </c>
      <c r="AA17" s="18" t="s">
        <v>453</v>
      </c>
    </row>
    <row r="18" spans="1:31" ht="15.75" customHeight="1" x14ac:dyDescent="0.2">
      <c r="A18" s="156" t="s">
        <v>374</v>
      </c>
      <c r="B18" s="18" t="s">
        <v>751</v>
      </c>
      <c r="C18" s="178" t="s">
        <v>471</v>
      </c>
      <c r="D18" s="178" t="s">
        <v>472</v>
      </c>
      <c r="E18" s="18" t="s">
        <v>451</v>
      </c>
      <c r="F18" s="18" t="s">
        <v>452</v>
      </c>
      <c r="G18" s="28"/>
      <c r="H18" s="18"/>
      <c r="I18" s="18" t="s">
        <v>74</v>
      </c>
      <c r="J18" s="17" t="s">
        <v>73</v>
      </c>
      <c r="K18" s="18" t="s">
        <v>74</v>
      </c>
      <c r="L18" s="40" t="s">
        <v>684</v>
      </c>
      <c r="M18" s="30">
        <v>45754</v>
      </c>
      <c r="N18" s="30">
        <v>45756</v>
      </c>
      <c r="O18" s="30"/>
      <c r="P18" s="31"/>
      <c r="Q18" s="31"/>
      <c r="R18" s="31"/>
      <c r="S18" s="152"/>
      <c r="T18" s="18">
        <v>2</v>
      </c>
      <c r="U18" s="292">
        <v>559.41</v>
      </c>
      <c r="V18" s="18">
        <v>1</v>
      </c>
      <c r="W18" s="292">
        <v>279.7</v>
      </c>
      <c r="X18" s="18">
        <f t="shared" si="1"/>
        <v>2.5</v>
      </c>
      <c r="Y18" s="325">
        <f t="shared" si="2"/>
        <v>1398.52</v>
      </c>
      <c r="Z18" s="325">
        <f t="shared" si="3"/>
        <v>1398.52</v>
      </c>
      <c r="AA18" s="18" t="s">
        <v>453</v>
      </c>
    </row>
    <row r="19" spans="1:31" ht="15.75" customHeight="1" x14ac:dyDescent="0.2">
      <c r="A19" s="156" t="s">
        <v>374</v>
      </c>
      <c r="B19" s="18" t="s">
        <v>751</v>
      </c>
      <c r="C19" s="178" t="s">
        <v>473</v>
      </c>
      <c r="D19" s="178" t="s">
        <v>474</v>
      </c>
      <c r="E19" s="18" t="s">
        <v>451</v>
      </c>
      <c r="F19" s="18" t="s">
        <v>452</v>
      </c>
      <c r="G19" s="28"/>
      <c r="H19" s="18"/>
      <c r="I19" s="18" t="s">
        <v>74</v>
      </c>
      <c r="J19" s="17" t="s">
        <v>73</v>
      </c>
      <c r="K19" s="18" t="s">
        <v>74</v>
      </c>
      <c r="L19" s="360" t="s">
        <v>684</v>
      </c>
      <c r="M19" s="30">
        <v>45754</v>
      </c>
      <c r="N19" s="30">
        <v>45757</v>
      </c>
      <c r="O19" s="30"/>
      <c r="P19" s="31"/>
      <c r="Q19" s="31"/>
      <c r="R19" s="31"/>
      <c r="S19" s="152"/>
      <c r="T19" s="18">
        <v>3</v>
      </c>
      <c r="U19" s="292">
        <v>559.41</v>
      </c>
      <c r="V19" s="18">
        <v>1</v>
      </c>
      <c r="W19" s="292">
        <v>279.7</v>
      </c>
      <c r="X19" s="18">
        <f t="shared" si="1"/>
        <v>3.5</v>
      </c>
      <c r="Y19" s="325">
        <f t="shared" si="2"/>
        <v>1957.93</v>
      </c>
      <c r="Z19" s="325">
        <f t="shared" si="3"/>
        <v>1957.93</v>
      </c>
      <c r="AA19" s="18" t="s">
        <v>453</v>
      </c>
    </row>
    <row r="20" spans="1:31" ht="15.75" customHeight="1" x14ac:dyDescent="0.2">
      <c r="A20" s="156" t="s">
        <v>374</v>
      </c>
      <c r="B20" s="18" t="s">
        <v>751</v>
      </c>
      <c r="C20" s="178" t="s">
        <v>475</v>
      </c>
      <c r="D20" s="178" t="s">
        <v>476</v>
      </c>
      <c r="E20" s="18" t="s">
        <v>451</v>
      </c>
      <c r="F20" s="18" t="s">
        <v>452</v>
      </c>
      <c r="G20" s="28"/>
      <c r="H20" s="18"/>
      <c r="I20" s="18" t="s">
        <v>74</v>
      </c>
      <c r="J20" s="17" t="s">
        <v>73</v>
      </c>
      <c r="K20" s="18" t="s">
        <v>74</v>
      </c>
      <c r="L20" s="360" t="s">
        <v>685</v>
      </c>
      <c r="M20" s="30">
        <v>45754</v>
      </c>
      <c r="N20" s="30">
        <v>45757</v>
      </c>
      <c r="O20" s="30"/>
      <c r="P20" s="31"/>
      <c r="Q20" s="31"/>
      <c r="R20" s="31"/>
      <c r="S20" s="152"/>
      <c r="T20" s="18">
        <v>3</v>
      </c>
      <c r="U20" s="292">
        <v>559.41</v>
      </c>
      <c r="V20" s="18">
        <v>1</v>
      </c>
      <c r="W20" s="292">
        <v>279.7</v>
      </c>
      <c r="X20" s="18">
        <f t="shared" si="1"/>
        <v>3.5</v>
      </c>
      <c r="Y20" s="325">
        <f t="shared" si="2"/>
        <v>1957.93</v>
      </c>
      <c r="Z20" s="325">
        <f t="shared" si="3"/>
        <v>1957.93</v>
      </c>
      <c r="AA20" s="18" t="s">
        <v>453</v>
      </c>
    </row>
    <row r="21" spans="1:31" ht="15.75" customHeight="1" x14ac:dyDescent="0.2">
      <c r="A21" s="156" t="s">
        <v>374</v>
      </c>
      <c r="B21" s="18" t="s">
        <v>751</v>
      </c>
      <c r="C21" s="178" t="s">
        <v>478</v>
      </c>
      <c r="D21" s="178" t="s">
        <v>479</v>
      </c>
      <c r="E21" s="18" t="s">
        <v>451</v>
      </c>
      <c r="F21" s="18" t="s">
        <v>452</v>
      </c>
      <c r="G21" s="28"/>
      <c r="H21" s="18"/>
      <c r="I21" s="18" t="s">
        <v>74</v>
      </c>
      <c r="J21" s="17" t="s">
        <v>73</v>
      </c>
      <c r="K21" s="18" t="s">
        <v>74</v>
      </c>
      <c r="L21" s="360" t="s">
        <v>76</v>
      </c>
      <c r="M21" s="30">
        <v>45750</v>
      </c>
      <c r="N21" s="30">
        <v>45750</v>
      </c>
      <c r="O21" s="30"/>
      <c r="P21" s="31"/>
      <c r="Q21" s="31"/>
      <c r="R21" s="31"/>
      <c r="S21" s="152"/>
      <c r="T21" s="18">
        <v>0</v>
      </c>
      <c r="U21" s="292">
        <v>559.41</v>
      </c>
      <c r="V21" s="18">
        <v>1</v>
      </c>
      <c r="W21" s="292">
        <v>279.7</v>
      </c>
      <c r="X21" s="18">
        <f t="shared" si="1"/>
        <v>0.5</v>
      </c>
      <c r="Y21" s="325">
        <f t="shared" si="2"/>
        <v>279.7</v>
      </c>
      <c r="Z21" s="325">
        <f t="shared" si="3"/>
        <v>279.7</v>
      </c>
      <c r="AA21" s="18" t="s">
        <v>453</v>
      </c>
      <c r="AB21" s="284"/>
      <c r="AC21" s="284"/>
      <c r="AD21" s="284"/>
      <c r="AE21" s="284"/>
    </row>
    <row r="22" spans="1:31" ht="15.75" customHeight="1" x14ac:dyDescent="0.2">
      <c r="A22" s="156" t="s">
        <v>374</v>
      </c>
      <c r="B22" s="18" t="s">
        <v>751</v>
      </c>
      <c r="C22" s="303" t="s">
        <v>480</v>
      </c>
      <c r="D22" s="178" t="s">
        <v>481</v>
      </c>
      <c r="E22" s="18" t="s">
        <v>451</v>
      </c>
      <c r="F22" s="18" t="s">
        <v>452</v>
      </c>
      <c r="G22" s="28"/>
      <c r="H22" s="18"/>
      <c r="I22" s="18" t="s">
        <v>74</v>
      </c>
      <c r="J22" s="17" t="s">
        <v>73</v>
      </c>
      <c r="K22" s="18" t="s">
        <v>74</v>
      </c>
      <c r="L22" s="304" t="s">
        <v>76</v>
      </c>
      <c r="M22" s="30">
        <v>45750</v>
      </c>
      <c r="N22" s="30">
        <v>45750</v>
      </c>
      <c r="O22" s="30"/>
      <c r="P22" s="31"/>
      <c r="Q22" s="31"/>
      <c r="R22" s="31"/>
      <c r="S22" s="152"/>
      <c r="T22" s="18">
        <v>0</v>
      </c>
      <c r="U22" s="292">
        <v>559.41</v>
      </c>
      <c r="V22" s="18">
        <v>1</v>
      </c>
      <c r="W22" s="292">
        <v>279.7</v>
      </c>
      <c r="X22" s="18">
        <f t="shared" si="1"/>
        <v>0.5</v>
      </c>
      <c r="Y22" s="325">
        <f t="shared" si="2"/>
        <v>279.7</v>
      </c>
      <c r="Z22" s="325">
        <f t="shared" si="3"/>
        <v>279.7</v>
      </c>
      <c r="AA22" s="18" t="s">
        <v>453</v>
      </c>
      <c r="AB22" s="284"/>
      <c r="AC22" s="284"/>
      <c r="AD22" s="284"/>
      <c r="AE22" s="284"/>
    </row>
    <row r="23" spans="1:31" ht="15.75" customHeight="1" x14ac:dyDescent="0.2">
      <c r="A23" s="156" t="s">
        <v>374</v>
      </c>
      <c r="B23" s="18" t="s">
        <v>751</v>
      </c>
      <c r="C23" s="178" t="s">
        <v>461</v>
      </c>
      <c r="D23" s="178" t="s">
        <v>462</v>
      </c>
      <c r="E23" s="18" t="s">
        <v>451</v>
      </c>
      <c r="F23" s="18" t="s">
        <v>452</v>
      </c>
      <c r="G23" s="28"/>
      <c r="H23" s="18"/>
      <c r="I23" s="18" t="s">
        <v>74</v>
      </c>
      <c r="J23" s="17" t="s">
        <v>73</v>
      </c>
      <c r="K23" s="18" t="s">
        <v>74</v>
      </c>
      <c r="L23" s="40" t="s">
        <v>686</v>
      </c>
      <c r="M23" s="30">
        <v>45775</v>
      </c>
      <c r="N23" s="30">
        <v>45777</v>
      </c>
      <c r="O23" s="30"/>
      <c r="P23" s="31"/>
      <c r="Q23" s="31"/>
      <c r="R23" s="31"/>
      <c r="S23" s="152"/>
      <c r="T23" s="18">
        <v>2</v>
      </c>
      <c r="U23" s="292">
        <v>559.41</v>
      </c>
      <c r="V23" s="18">
        <v>1</v>
      </c>
      <c r="W23" s="292">
        <v>279.7</v>
      </c>
      <c r="X23" s="18">
        <f t="shared" si="1"/>
        <v>2.5</v>
      </c>
      <c r="Y23" s="325">
        <f t="shared" si="2"/>
        <v>1398.52</v>
      </c>
      <c r="Z23" s="325">
        <f t="shared" si="3"/>
        <v>1398.52</v>
      </c>
      <c r="AA23" s="18" t="s">
        <v>453</v>
      </c>
    </row>
    <row r="24" spans="1:31" ht="15.75" customHeight="1" x14ac:dyDescent="0.2">
      <c r="A24" s="156" t="s">
        <v>374</v>
      </c>
      <c r="B24" s="18" t="s">
        <v>751</v>
      </c>
      <c r="C24" s="178" t="s">
        <v>465</v>
      </c>
      <c r="D24" s="178" t="s">
        <v>466</v>
      </c>
      <c r="E24" s="18" t="s">
        <v>451</v>
      </c>
      <c r="F24" s="18" t="s">
        <v>452</v>
      </c>
      <c r="G24" s="28"/>
      <c r="H24" s="18"/>
      <c r="I24" s="18" t="s">
        <v>74</v>
      </c>
      <c r="J24" s="17" t="s">
        <v>73</v>
      </c>
      <c r="K24" s="18" t="s">
        <v>74</v>
      </c>
      <c r="L24" s="40" t="s">
        <v>687</v>
      </c>
      <c r="M24" s="30">
        <v>45775</v>
      </c>
      <c r="N24" s="30">
        <v>45777</v>
      </c>
      <c r="O24" s="177"/>
      <c r="P24" s="177"/>
      <c r="Q24" s="31"/>
      <c r="R24" s="31"/>
      <c r="S24" s="152"/>
      <c r="T24" s="18">
        <v>2</v>
      </c>
      <c r="U24" s="292">
        <v>559.41</v>
      </c>
      <c r="V24" s="18">
        <v>1</v>
      </c>
      <c r="W24" s="292">
        <v>279.7</v>
      </c>
      <c r="X24" s="18">
        <f t="shared" si="1"/>
        <v>2.5</v>
      </c>
      <c r="Y24" s="325">
        <f t="shared" si="2"/>
        <v>1398.52</v>
      </c>
      <c r="Z24" s="325">
        <f t="shared" si="3"/>
        <v>1398.52</v>
      </c>
      <c r="AA24" s="18" t="s">
        <v>453</v>
      </c>
    </row>
    <row r="25" spans="1:31" ht="28.5" x14ac:dyDescent="0.2">
      <c r="A25" s="156" t="s">
        <v>374</v>
      </c>
      <c r="B25" s="18" t="s">
        <v>751</v>
      </c>
      <c r="C25" s="178" t="s">
        <v>468</v>
      </c>
      <c r="D25" s="178" t="s">
        <v>469</v>
      </c>
      <c r="E25" s="18" t="s">
        <v>451</v>
      </c>
      <c r="F25" s="18" t="s">
        <v>452</v>
      </c>
      <c r="G25" s="28"/>
      <c r="H25" s="18"/>
      <c r="I25" s="18" t="s">
        <v>74</v>
      </c>
      <c r="J25" s="17" t="s">
        <v>73</v>
      </c>
      <c r="K25" s="18" t="s">
        <v>74</v>
      </c>
      <c r="L25" s="40" t="s">
        <v>688</v>
      </c>
      <c r="M25" s="30">
        <v>45775</v>
      </c>
      <c r="N25" s="30">
        <v>45777</v>
      </c>
      <c r="O25" s="177"/>
      <c r="P25" s="177"/>
      <c r="Q25" s="31"/>
      <c r="R25" s="31"/>
      <c r="S25" s="152"/>
      <c r="T25" s="18">
        <v>2</v>
      </c>
      <c r="U25" s="292">
        <v>559.41</v>
      </c>
      <c r="V25" s="18">
        <v>1</v>
      </c>
      <c r="W25" s="292">
        <v>279.7</v>
      </c>
      <c r="X25" s="18">
        <f t="shared" si="1"/>
        <v>2.5</v>
      </c>
      <c r="Y25" s="325">
        <f t="shared" si="2"/>
        <v>1398.52</v>
      </c>
      <c r="Z25" s="325">
        <f t="shared" si="3"/>
        <v>1398.52</v>
      </c>
      <c r="AA25" s="18" t="s">
        <v>453</v>
      </c>
    </row>
    <row r="26" spans="1:31" ht="28.5" x14ac:dyDescent="0.2">
      <c r="A26" s="156" t="s">
        <v>374</v>
      </c>
      <c r="B26" s="18" t="s">
        <v>751</v>
      </c>
      <c r="C26" s="178" t="s">
        <v>473</v>
      </c>
      <c r="D26" s="178" t="s">
        <v>474</v>
      </c>
      <c r="E26" s="18" t="s">
        <v>451</v>
      </c>
      <c r="F26" s="18" t="s">
        <v>452</v>
      </c>
      <c r="G26" s="28"/>
      <c r="H26" s="18"/>
      <c r="I26" s="18" t="s">
        <v>74</v>
      </c>
      <c r="J26" s="17" t="s">
        <v>73</v>
      </c>
      <c r="K26" s="18" t="s">
        <v>74</v>
      </c>
      <c r="L26" s="40" t="s">
        <v>688</v>
      </c>
      <c r="M26" s="30">
        <v>45775</v>
      </c>
      <c r="N26" s="30">
        <v>45777</v>
      </c>
      <c r="O26" s="30"/>
      <c r="P26" s="31"/>
      <c r="Q26" s="31"/>
      <c r="R26" s="31"/>
      <c r="S26" s="152"/>
      <c r="T26" s="18">
        <v>2</v>
      </c>
      <c r="U26" s="292">
        <v>559.41</v>
      </c>
      <c r="V26" s="18">
        <v>1</v>
      </c>
      <c r="W26" s="292">
        <v>279.7</v>
      </c>
      <c r="X26" s="18">
        <f t="shared" si="1"/>
        <v>2.5</v>
      </c>
      <c r="Y26" s="325">
        <f t="shared" si="2"/>
        <v>1398.52</v>
      </c>
      <c r="Z26" s="325">
        <f t="shared" si="3"/>
        <v>1398.52</v>
      </c>
      <c r="AA26" s="18" t="s">
        <v>453</v>
      </c>
    </row>
    <row r="27" spans="1:31" ht="15.75" customHeight="1" x14ac:dyDescent="0.2">
      <c r="A27" s="156" t="s">
        <v>374</v>
      </c>
      <c r="B27" s="18" t="s">
        <v>751</v>
      </c>
      <c r="C27" s="178" t="s">
        <v>475</v>
      </c>
      <c r="D27" s="178" t="s">
        <v>476</v>
      </c>
      <c r="E27" s="18" t="s">
        <v>451</v>
      </c>
      <c r="F27" s="18" t="s">
        <v>452</v>
      </c>
      <c r="G27" s="28"/>
      <c r="H27" s="18"/>
      <c r="I27" s="18" t="s">
        <v>74</v>
      </c>
      <c r="J27" s="17" t="s">
        <v>73</v>
      </c>
      <c r="K27" s="18" t="s">
        <v>74</v>
      </c>
      <c r="L27" s="40" t="s">
        <v>686</v>
      </c>
      <c r="M27" s="30">
        <v>45775</v>
      </c>
      <c r="N27" s="30">
        <v>45777</v>
      </c>
      <c r="O27" s="30"/>
      <c r="P27" s="31"/>
      <c r="Q27" s="31"/>
      <c r="R27" s="31"/>
      <c r="S27" s="152"/>
      <c r="T27" s="18">
        <v>2</v>
      </c>
      <c r="U27" s="292">
        <v>559.41</v>
      </c>
      <c r="V27" s="18">
        <v>1</v>
      </c>
      <c r="W27" s="292">
        <v>279.7</v>
      </c>
      <c r="X27" s="18">
        <f t="shared" si="1"/>
        <v>2.5</v>
      </c>
      <c r="Y27" s="325">
        <f t="shared" si="2"/>
        <v>1398.52</v>
      </c>
      <c r="Z27" s="325">
        <f t="shared" si="3"/>
        <v>1398.52</v>
      </c>
      <c r="AA27" s="18" t="s">
        <v>453</v>
      </c>
    </row>
    <row r="28" spans="1:31" ht="15.75" customHeight="1" x14ac:dyDescent="0.2">
      <c r="A28" s="156" t="s">
        <v>374</v>
      </c>
      <c r="B28" s="18" t="s">
        <v>751</v>
      </c>
      <c r="C28" s="178" t="s">
        <v>478</v>
      </c>
      <c r="D28" s="178" t="s">
        <v>479</v>
      </c>
      <c r="E28" s="18" t="s">
        <v>451</v>
      </c>
      <c r="F28" s="18" t="s">
        <v>452</v>
      </c>
      <c r="G28" s="28"/>
      <c r="H28" s="18"/>
      <c r="I28" s="18" t="s">
        <v>74</v>
      </c>
      <c r="J28" s="17" t="s">
        <v>73</v>
      </c>
      <c r="K28" s="18" t="s">
        <v>74</v>
      </c>
      <c r="L28" s="40" t="s">
        <v>76</v>
      </c>
      <c r="M28" s="30">
        <v>45770</v>
      </c>
      <c r="N28" s="30">
        <v>45770</v>
      </c>
      <c r="O28" s="30"/>
      <c r="P28" s="31"/>
      <c r="Q28" s="31"/>
      <c r="R28" s="31"/>
      <c r="S28" s="152"/>
      <c r="T28" s="18">
        <v>0</v>
      </c>
      <c r="U28" s="292">
        <v>559.41</v>
      </c>
      <c r="V28" s="18">
        <v>1</v>
      </c>
      <c r="W28" s="292">
        <v>279.7</v>
      </c>
      <c r="X28" s="18">
        <f t="shared" si="1"/>
        <v>0.5</v>
      </c>
      <c r="Y28" s="325">
        <f t="shared" si="2"/>
        <v>279.7</v>
      </c>
      <c r="Z28" s="325">
        <f t="shared" si="3"/>
        <v>279.7</v>
      </c>
      <c r="AA28" s="18" t="s">
        <v>453</v>
      </c>
      <c r="AB28" s="284"/>
      <c r="AC28" s="284"/>
      <c r="AD28" s="284"/>
      <c r="AE28" s="284"/>
    </row>
    <row r="29" spans="1:31" ht="15.75" customHeight="1" x14ac:dyDescent="0.2">
      <c r="A29" s="156" t="s">
        <v>374</v>
      </c>
      <c r="B29" s="18" t="s">
        <v>751</v>
      </c>
      <c r="C29" s="303" t="s">
        <v>480</v>
      </c>
      <c r="D29" s="178" t="s">
        <v>481</v>
      </c>
      <c r="E29" s="18" t="s">
        <v>451</v>
      </c>
      <c r="F29" s="18" t="s">
        <v>452</v>
      </c>
      <c r="G29" s="28"/>
      <c r="H29" s="18"/>
      <c r="I29" s="18" t="s">
        <v>74</v>
      </c>
      <c r="J29" s="17" t="s">
        <v>73</v>
      </c>
      <c r="K29" s="18" t="s">
        <v>74</v>
      </c>
      <c r="L29" s="40" t="s">
        <v>76</v>
      </c>
      <c r="M29" s="30">
        <v>45770</v>
      </c>
      <c r="N29" s="30">
        <v>45770</v>
      </c>
      <c r="O29" s="30"/>
      <c r="P29" s="31"/>
      <c r="Q29" s="31"/>
      <c r="R29" s="31"/>
      <c r="S29" s="152"/>
      <c r="T29" s="18">
        <v>0</v>
      </c>
      <c r="U29" s="292">
        <v>559.41</v>
      </c>
      <c r="V29" s="18">
        <v>1</v>
      </c>
      <c r="W29" s="292">
        <v>279.7</v>
      </c>
      <c r="X29" s="18">
        <f t="shared" si="1"/>
        <v>0.5</v>
      </c>
      <c r="Y29" s="325">
        <f t="shared" si="2"/>
        <v>279.7</v>
      </c>
      <c r="Z29" s="325">
        <f t="shared" si="3"/>
        <v>279.7</v>
      </c>
      <c r="AA29" s="18" t="s">
        <v>453</v>
      </c>
      <c r="AB29" s="284"/>
      <c r="AC29" s="284"/>
      <c r="AD29" s="284"/>
      <c r="AE29" s="284"/>
    </row>
    <row r="30" spans="1:31" ht="15.75" customHeight="1" x14ac:dyDescent="0.2">
      <c r="A30" s="156" t="s">
        <v>374</v>
      </c>
      <c r="B30" s="18" t="s">
        <v>751</v>
      </c>
      <c r="C30" s="303" t="s">
        <v>543</v>
      </c>
      <c r="D30" s="303" t="s">
        <v>596</v>
      </c>
      <c r="E30" s="18" t="s">
        <v>451</v>
      </c>
      <c r="F30" s="18" t="s">
        <v>452</v>
      </c>
      <c r="G30" s="28"/>
      <c r="H30" s="18"/>
      <c r="I30" s="18" t="s">
        <v>74</v>
      </c>
      <c r="J30" s="17" t="s">
        <v>73</v>
      </c>
      <c r="K30" s="18" t="s">
        <v>74</v>
      </c>
      <c r="L30" s="40" t="s">
        <v>598</v>
      </c>
      <c r="M30" s="30">
        <v>45755</v>
      </c>
      <c r="N30" s="30">
        <v>45757</v>
      </c>
      <c r="O30" s="30"/>
      <c r="P30" s="31"/>
      <c r="Q30" s="31"/>
      <c r="R30" s="31"/>
      <c r="S30" s="152"/>
      <c r="T30" s="18">
        <v>2</v>
      </c>
      <c r="U30" s="292">
        <v>559.41</v>
      </c>
      <c r="V30" s="18">
        <v>1</v>
      </c>
      <c r="W30" s="292">
        <v>279.7</v>
      </c>
      <c r="X30" s="18">
        <f t="shared" si="1"/>
        <v>2.5</v>
      </c>
      <c r="Y30" s="325">
        <f t="shared" si="2"/>
        <v>1398.52</v>
      </c>
      <c r="Z30" s="325">
        <f t="shared" si="3"/>
        <v>1398.52</v>
      </c>
      <c r="AA30" s="18" t="s">
        <v>453</v>
      </c>
    </row>
    <row r="31" spans="1:31" ht="15.75" customHeight="1" x14ac:dyDescent="0.2">
      <c r="A31" s="156" t="s">
        <v>374</v>
      </c>
      <c r="B31" s="18" t="s">
        <v>751</v>
      </c>
      <c r="C31" s="178" t="s">
        <v>522</v>
      </c>
      <c r="D31" s="178" t="s">
        <v>523</v>
      </c>
      <c r="E31" s="18" t="s">
        <v>451</v>
      </c>
      <c r="F31" s="18" t="s">
        <v>452</v>
      </c>
      <c r="G31" s="28"/>
      <c r="H31" s="18"/>
      <c r="I31" s="18" t="s">
        <v>74</v>
      </c>
      <c r="J31" s="17" t="s">
        <v>73</v>
      </c>
      <c r="K31" s="18" t="s">
        <v>74</v>
      </c>
      <c r="L31" s="40" t="s">
        <v>689</v>
      </c>
      <c r="M31" s="30">
        <v>45755</v>
      </c>
      <c r="N31" s="30">
        <v>45757</v>
      </c>
      <c r="O31" s="30"/>
      <c r="P31" s="31"/>
      <c r="Q31" s="31"/>
      <c r="R31" s="31"/>
      <c r="S31" s="152"/>
      <c r="T31" s="18">
        <v>2</v>
      </c>
      <c r="U31" s="292">
        <v>559.41</v>
      </c>
      <c r="V31" s="18">
        <v>1</v>
      </c>
      <c r="W31" s="292">
        <v>279.7</v>
      </c>
      <c r="X31" s="18">
        <f t="shared" si="1"/>
        <v>2.5</v>
      </c>
      <c r="Y31" s="325">
        <f t="shared" si="2"/>
        <v>1398.52</v>
      </c>
      <c r="Z31" s="325">
        <f t="shared" si="3"/>
        <v>1398.52</v>
      </c>
      <c r="AA31" s="18" t="s">
        <v>453</v>
      </c>
    </row>
    <row r="32" spans="1:31" ht="15.75" customHeight="1" x14ac:dyDescent="0.2">
      <c r="A32" s="156" t="s">
        <v>374</v>
      </c>
      <c r="B32" s="18" t="s">
        <v>751</v>
      </c>
      <c r="C32" s="178" t="s">
        <v>536</v>
      </c>
      <c r="D32" s="178" t="s">
        <v>537</v>
      </c>
      <c r="E32" s="18" t="s">
        <v>451</v>
      </c>
      <c r="F32" s="18" t="s">
        <v>452</v>
      </c>
      <c r="G32" s="28"/>
      <c r="H32" s="18"/>
      <c r="I32" s="18" t="s">
        <v>74</v>
      </c>
      <c r="J32" s="17" t="s">
        <v>73</v>
      </c>
      <c r="K32" s="18" t="s">
        <v>74</v>
      </c>
      <c r="L32" s="40" t="s">
        <v>689</v>
      </c>
      <c r="M32" s="30">
        <v>45755</v>
      </c>
      <c r="N32" s="30">
        <v>45757</v>
      </c>
      <c r="O32" s="30"/>
      <c r="P32" s="31"/>
      <c r="Q32" s="31"/>
      <c r="R32" s="31"/>
      <c r="S32" s="152"/>
      <c r="T32" s="18">
        <v>2</v>
      </c>
      <c r="U32" s="292">
        <v>559.41</v>
      </c>
      <c r="V32" s="18">
        <v>1</v>
      </c>
      <c r="W32" s="292">
        <v>279.7</v>
      </c>
      <c r="X32" s="18">
        <f t="shared" si="1"/>
        <v>2.5</v>
      </c>
      <c r="Y32" s="325">
        <f t="shared" si="2"/>
        <v>1398.52</v>
      </c>
      <c r="Z32" s="325">
        <f t="shared" si="3"/>
        <v>1398.52</v>
      </c>
      <c r="AA32" s="18" t="s">
        <v>453</v>
      </c>
    </row>
    <row r="33" spans="1:31" ht="28.5" x14ac:dyDescent="0.2">
      <c r="A33" s="156" t="s">
        <v>374</v>
      </c>
      <c r="B33" s="18" t="s">
        <v>751</v>
      </c>
      <c r="C33" s="178" t="s">
        <v>533</v>
      </c>
      <c r="D33" s="178" t="s">
        <v>534</v>
      </c>
      <c r="E33" s="18" t="s">
        <v>451</v>
      </c>
      <c r="F33" s="18" t="s">
        <v>452</v>
      </c>
      <c r="G33" s="28"/>
      <c r="H33" s="18"/>
      <c r="I33" s="18" t="s">
        <v>74</v>
      </c>
      <c r="J33" s="17" t="s">
        <v>73</v>
      </c>
      <c r="K33" s="18" t="s">
        <v>74</v>
      </c>
      <c r="L33" s="40" t="s">
        <v>690</v>
      </c>
      <c r="M33" s="30">
        <v>45755</v>
      </c>
      <c r="N33" s="30">
        <v>45758</v>
      </c>
      <c r="O33" s="30"/>
      <c r="P33" s="31"/>
      <c r="Q33" s="31"/>
      <c r="R33" s="31"/>
      <c r="S33" s="152"/>
      <c r="T33" s="18">
        <v>3</v>
      </c>
      <c r="U33" s="292">
        <v>559.41</v>
      </c>
      <c r="V33" s="18">
        <v>1</v>
      </c>
      <c r="W33" s="292">
        <v>279.7</v>
      </c>
      <c r="X33" s="18">
        <f t="shared" si="1"/>
        <v>3.5</v>
      </c>
      <c r="Y33" s="325">
        <f t="shared" si="2"/>
        <v>1957.93</v>
      </c>
      <c r="Z33" s="325">
        <f t="shared" si="3"/>
        <v>1957.93</v>
      </c>
      <c r="AA33" s="18" t="s">
        <v>453</v>
      </c>
    </row>
    <row r="34" spans="1:31" ht="15.75" customHeight="1" x14ac:dyDescent="0.2">
      <c r="A34" s="156" t="s">
        <v>374</v>
      </c>
      <c r="B34" s="18" t="s">
        <v>751</v>
      </c>
      <c r="C34" s="178" t="s">
        <v>547</v>
      </c>
      <c r="D34" s="178" t="s">
        <v>548</v>
      </c>
      <c r="E34" s="18" t="s">
        <v>451</v>
      </c>
      <c r="F34" s="18" t="s">
        <v>452</v>
      </c>
      <c r="G34" s="28"/>
      <c r="H34" s="18"/>
      <c r="I34" s="18" t="s">
        <v>74</v>
      </c>
      <c r="J34" s="17" t="s">
        <v>73</v>
      </c>
      <c r="K34" s="18" t="s">
        <v>74</v>
      </c>
      <c r="L34" s="40" t="s">
        <v>598</v>
      </c>
      <c r="M34" s="30">
        <v>45755</v>
      </c>
      <c r="N34" s="30">
        <v>45757</v>
      </c>
      <c r="O34" s="30"/>
      <c r="P34" s="31"/>
      <c r="Q34" s="31"/>
      <c r="R34" s="31"/>
      <c r="S34" s="152"/>
      <c r="T34" s="18">
        <v>2</v>
      </c>
      <c r="U34" s="292">
        <v>559.41</v>
      </c>
      <c r="V34" s="18">
        <v>1</v>
      </c>
      <c r="W34" s="292">
        <v>279.7</v>
      </c>
      <c r="X34" s="18">
        <f t="shared" si="1"/>
        <v>2.5</v>
      </c>
      <c r="Y34" s="325">
        <f t="shared" si="2"/>
        <v>1398.52</v>
      </c>
      <c r="Z34" s="325">
        <f t="shared" si="3"/>
        <v>1398.52</v>
      </c>
      <c r="AA34" s="18" t="s">
        <v>453</v>
      </c>
    </row>
    <row r="35" spans="1:31" ht="15.75" customHeight="1" x14ac:dyDescent="0.2">
      <c r="A35" s="156" t="s">
        <v>374</v>
      </c>
      <c r="B35" s="18" t="s">
        <v>751</v>
      </c>
      <c r="C35" s="303" t="s">
        <v>540</v>
      </c>
      <c r="D35" s="178" t="s">
        <v>541</v>
      </c>
      <c r="E35" s="18" t="s">
        <v>451</v>
      </c>
      <c r="F35" s="18" t="s">
        <v>452</v>
      </c>
      <c r="G35" s="28"/>
      <c r="H35" s="18"/>
      <c r="I35" s="18" t="s">
        <v>74</v>
      </c>
      <c r="J35" s="17" t="s">
        <v>73</v>
      </c>
      <c r="K35" s="18" t="s">
        <v>74</v>
      </c>
      <c r="L35" s="40" t="s">
        <v>691</v>
      </c>
      <c r="M35" s="30">
        <v>45761</v>
      </c>
      <c r="N35" s="30">
        <v>45763</v>
      </c>
      <c r="O35" s="30"/>
      <c r="P35" s="31"/>
      <c r="Q35" s="31"/>
      <c r="R35" s="31"/>
      <c r="S35" s="152"/>
      <c r="T35" s="18">
        <v>2</v>
      </c>
      <c r="U35" s="292">
        <v>559.41</v>
      </c>
      <c r="V35" s="18">
        <v>1</v>
      </c>
      <c r="W35" s="292">
        <v>279.7</v>
      </c>
      <c r="X35" s="18">
        <f t="shared" si="1"/>
        <v>2.5</v>
      </c>
      <c r="Y35" s="325">
        <f t="shared" si="2"/>
        <v>1398.52</v>
      </c>
      <c r="Z35" s="325">
        <f t="shared" si="3"/>
        <v>1398.52</v>
      </c>
      <c r="AA35" s="18" t="s">
        <v>453</v>
      </c>
    </row>
    <row r="36" spans="1:31" ht="15.75" customHeight="1" x14ac:dyDescent="0.2">
      <c r="A36" s="156" t="s">
        <v>374</v>
      </c>
      <c r="B36" s="18" t="s">
        <v>751</v>
      </c>
      <c r="C36" s="178" t="s">
        <v>495</v>
      </c>
      <c r="D36" s="178" t="s">
        <v>496</v>
      </c>
      <c r="E36" s="18" t="s">
        <v>451</v>
      </c>
      <c r="F36" s="18" t="s">
        <v>452</v>
      </c>
      <c r="G36" s="28"/>
      <c r="H36" s="18"/>
      <c r="I36" s="18" t="s">
        <v>74</v>
      </c>
      <c r="J36" s="17" t="s">
        <v>73</v>
      </c>
      <c r="K36" s="18" t="s">
        <v>74</v>
      </c>
      <c r="L36" s="40" t="s">
        <v>689</v>
      </c>
      <c r="M36" s="30">
        <v>45755</v>
      </c>
      <c r="N36" s="30">
        <v>45757</v>
      </c>
      <c r="O36" s="30"/>
      <c r="P36" s="31"/>
      <c r="Q36" s="31"/>
      <c r="R36" s="31"/>
      <c r="S36" s="152"/>
      <c r="T36" s="18">
        <v>2</v>
      </c>
      <c r="U36" s="292">
        <v>559.41</v>
      </c>
      <c r="V36" s="18">
        <v>1</v>
      </c>
      <c r="W36" s="292">
        <v>279.7</v>
      </c>
      <c r="X36" s="18">
        <f t="shared" si="1"/>
        <v>2.5</v>
      </c>
      <c r="Y36" s="325">
        <f t="shared" si="2"/>
        <v>1398.52</v>
      </c>
      <c r="Z36" s="325">
        <f t="shared" si="3"/>
        <v>1398.52</v>
      </c>
      <c r="AA36" s="18" t="s">
        <v>453</v>
      </c>
    </row>
    <row r="37" spans="1:31" ht="15.75" customHeight="1" x14ac:dyDescent="0.2">
      <c r="A37" s="156" t="s">
        <v>374</v>
      </c>
      <c r="B37" s="18" t="s">
        <v>751</v>
      </c>
      <c r="C37" s="303" t="s">
        <v>557</v>
      </c>
      <c r="D37" s="178" t="s">
        <v>558</v>
      </c>
      <c r="E37" s="18" t="s">
        <v>451</v>
      </c>
      <c r="F37" s="18" t="s">
        <v>452</v>
      </c>
      <c r="G37" s="28"/>
      <c r="H37" s="18"/>
      <c r="I37" s="18" t="s">
        <v>74</v>
      </c>
      <c r="J37" s="17" t="s">
        <v>73</v>
      </c>
      <c r="K37" s="18" t="s">
        <v>74</v>
      </c>
      <c r="L37" s="40" t="s">
        <v>689</v>
      </c>
      <c r="M37" s="30">
        <v>45755</v>
      </c>
      <c r="N37" s="30">
        <v>45757</v>
      </c>
      <c r="O37" s="30"/>
      <c r="P37" s="31"/>
      <c r="Q37" s="31"/>
      <c r="R37" s="31"/>
      <c r="S37" s="152"/>
      <c r="T37" s="18">
        <v>2</v>
      </c>
      <c r="U37" s="292">
        <v>559.41</v>
      </c>
      <c r="V37" s="18">
        <v>1</v>
      </c>
      <c r="W37" s="292">
        <v>279.7</v>
      </c>
      <c r="X37" s="18">
        <f t="shared" si="1"/>
        <v>2.5</v>
      </c>
      <c r="Y37" s="325">
        <f t="shared" si="2"/>
        <v>1398.52</v>
      </c>
      <c r="Z37" s="325">
        <f t="shared" si="3"/>
        <v>1398.52</v>
      </c>
      <c r="AA37" s="18" t="s">
        <v>453</v>
      </c>
    </row>
    <row r="38" spans="1:31" ht="28.5" x14ac:dyDescent="0.2">
      <c r="A38" s="156" t="s">
        <v>374</v>
      </c>
      <c r="B38" s="18" t="s">
        <v>751</v>
      </c>
      <c r="C38" s="303" t="s">
        <v>506</v>
      </c>
      <c r="D38" s="178" t="s">
        <v>507</v>
      </c>
      <c r="E38" s="18" t="s">
        <v>451</v>
      </c>
      <c r="F38" s="18" t="s">
        <v>452</v>
      </c>
      <c r="G38" s="28"/>
      <c r="H38" s="18"/>
      <c r="I38" s="18" t="s">
        <v>74</v>
      </c>
      <c r="J38" s="17" t="s">
        <v>73</v>
      </c>
      <c r="K38" s="18" t="s">
        <v>74</v>
      </c>
      <c r="L38" s="40" t="s">
        <v>690</v>
      </c>
      <c r="M38" s="30">
        <v>45755</v>
      </c>
      <c r="N38" s="30">
        <v>45758</v>
      </c>
      <c r="O38" s="30"/>
      <c r="P38" s="31"/>
      <c r="Q38" s="31"/>
      <c r="R38" s="31"/>
      <c r="S38" s="152"/>
      <c r="T38" s="18">
        <v>3</v>
      </c>
      <c r="U38" s="292">
        <v>559.41</v>
      </c>
      <c r="V38" s="18">
        <v>1</v>
      </c>
      <c r="W38" s="292">
        <v>279.7</v>
      </c>
      <c r="X38" s="18">
        <f t="shared" si="1"/>
        <v>3.5</v>
      </c>
      <c r="Y38" s="325">
        <f t="shared" si="2"/>
        <v>1957.93</v>
      </c>
      <c r="Z38" s="325">
        <f t="shared" si="3"/>
        <v>1957.93</v>
      </c>
      <c r="AA38" s="18" t="s">
        <v>453</v>
      </c>
    </row>
    <row r="39" spans="1:31" ht="15.75" customHeight="1" x14ac:dyDescent="0.2">
      <c r="A39" s="156" t="s">
        <v>374</v>
      </c>
      <c r="B39" s="18" t="s">
        <v>751</v>
      </c>
      <c r="C39" s="303" t="s">
        <v>504</v>
      </c>
      <c r="D39" s="303" t="s">
        <v>692</v>
      </c>
      <c r="E39" s="18" t="s">
        <v>451</v>
      </c>
      <c r="F39" s="18" t="s">
        <v>452</v>
      </c>
      <c r="G39" s="28"/>
      <c r="H39" s="18"/>
      <c r="I39" s="18" t="s">
        <v>74</v>
      </c>
      <c r="J39" s="17" t="s">
        <v>73</v>
      </c>
      <c r="K39" s="18" t="s">
        <v>74</v>
      </c>
      <c r="L39" s="40" t="s">
        <v>693</v>
      </c>
      <c r="M39" s="30">
        <v>45757</v>
      </c>
      <c r="N39" s="30">
        <v>45757</v>
      </c>
      <c r="O39" s="30"/>
      <c r="P39" s="31"/>
      <c r="Q39" s="31"/>
      <c r="R39" s="31"/>
      <c r="S39" s="152"/>
      <c r="T39" s="18">
        <v>0</v>
      </c>
      <c r="U39" s="292">
        <v>559.41</v>
      </c>
      <c r="V39" s="18">
        <v>1</v>
      </c>
      <c r="W39" s="292">
        <v>279.7</v>
      </c>
      <c r="X39" s="18">
        <f t="shared" si="1"/>
        <v>0.5</v>
      </c>
      <c r="Y39" s="325">
        <f t="shared" si="2"/>
        <v>279.7</v>
      </c>
      <c r="Z39" s="325">
        <f t="shared" si="3"/>
        <v>279.7</v>
      </c>
      <c r="AA39" s="18" t="s">
        <v>453</v>
      </c>
      <c r="AB39" s="284"/>
      <c r="AC39" s="284"/>
      <c r="AD39" s="284"/>
      <c r="AE39" s="284"/>
    </row>
    <row r="40" spans="1:31" ht="15.75" customHeight="1" x14ac:dyDescent="0.2">
      <c r="A40" s="156" t="s">
        <v>374</v>
      </c>
      <c r="B40" s="18" t="s">
        <v>751</v>
      </c>
      <c r="C40" s="303" t="s">
        <v>460</v>
      </c>
      <c r="D40" s="303" t="s">
        <v>694</v>
      </c>
      <c r="E40" s="18" t="s">
        <v>451</v>
      </c>
      <c r="F40" s="18" t="s">
        <v>452</v>
      </c>
      <c r="G40" s="28"/>
      <c r="H40" s="18"/>
      <c r="I40" s="18" t="s">
        <v>74</v>
      </c>
      <c r="J40" s="17" t="s">
        <v>73</v>
      </c>
      <c r="K40" s="18" t="s">
        <v>74</v>
      </c>
      <c r="L40" s="40" t="s">
        <v>693</v>
      </c>
      <c r="M40" s="30">
        <v>45392</v>
      </c>
      <c r="N40" s="30">
        <v>45757</v>
      </c>
      <c r="O40" s="30"/>
      <c r="P40" s="31"/>
      <c r="Q40" s="31"/>
      <c r="R40" s="31"/>
      <c r="S40" s="152"/>
      <c r="T40" s="18">
        <v>0</v>
      </c>
      <c r="U40" s="292">
        <v>559.41</v>
      </c>
      <c r="V40" s="18">
        <v>1</v>
      </c>
      <c r="W40" s="292">
        <v>279.7</v>
      </c>
      <c r="X40" s="18">
        <f t="shared" si="1"/>
        <v>0.5</v>
      </c>
      <c r="Y40" s="325">
        <f t="shared" si="2"/>
        <v>279.7</v>
      </c>
      <c r="Z40" s="325">
        <f t="shared" si="3"/>
        <v>279.7</v>
      </c>
      <c r="AA40" s="18" t="s">
        <v>453</v>
      </c>
      <c r="AB40" s="284"/>
      <c r="AC40" s="284"/>
      <c r="AD40" s="284"/>
      <c r="AE40" s="284"/>
    </row>
    <row r="41" spans="1:31" ht="15.75" customHeight="1" x14ac:dyDescent="0.2">
      <c r="A41" s="156" t="s">
        <v>374</v>
      </c>
      <c r="B41" s="18" t="s">
        <v>751</v>
      </c>
      <c r="C41" s="303" t="s">
        <v>455</v>
      </c>
      <c r="D41" s="303" t="s">
        <v>493</v>
      </c>
      <c r="E41" s="18" t="s">
        <v>451</v>
      </c>
      <c r="F41" s="18" t="s">
        <v>452</v>
      </c>
      <c r="G41" s="28"/>
      <c r="H41" s="18"/>
      <c r="I41" s="18" t="s">
        <v>74</v>
      </c>
      <c r="J41" s="17" t="s">
        <v>73</v>
      </c>
      <c r="K41" s="18" t="s">
        <v>74</v>
      </c>
      <c r="L41" s="40" t="s">
        <v>84</v>
      </c>
      <c r="M41" s="30">
        <v>45761</v>
      </c>
      <c r="N41" s="30">
        <v>45763</v>
      </c>
      <c r="O41" s="30"/>
      <c r="P41" s="31"/>
      <c r="Q41" s="31"/>
      <c r="R41" s="31"/>
      <c r="S41" s="152"/>
      <c r="T41" s="18">
        <v>2</v>
      </c>
      <c r="U41" s="292">
        <v>559.41</v>
      </c>
      <c r="V41" s="18">
        <v>1</v>
      </c>
      <c r="W41" s="292">
        <v>279.7</v>
      </c>
      <c r="X41" s="18">
        <v>2.5</v>
      </c>
      <c r="Y41" s="325">
        <f t="shared" si="2"/>
        <v>1398.52</v>
      </c>
      <c r="Z41" s="325">
        <f t="shared" si="3"/>
        <v>1398.52</v>
      </c>
      <c r="AA41" s="18" t="s">
        <v>453</v>
      </c>
    </row>
    <row r="42" spans="1:31" ht="15.75" customHeight="1" x14ac:dyDescent="0.2">
      <c r="A42" s="156" t="s">
        <v>374</v>
      </c>
      <c r="B42" s="18" t="s">
        <v>751</v>
      </c>
      <c r="C42" s="303" t="s">
        <v>695</v>
      </c>
      <c r="D42" s="303" t="s">
        <v>503</v>
      </c>
      <c r="E42" s="18" t="s">
        <v>451</v>
      </c>
      <c r="F42" s="18" t="s">
        <v>452</v>
      </c>
      <c r="G42" s="28"/>
      <c r="H42" s="18"/>
      <c r="I42" s="18" t="s">
        <v>74</v>
      </c>
      <c r="J42" s="17" t="s">
        <v>73</v>
      </c>
      <c r="K42" s="18" t="s">
        <v>74</v>
      </c>
      <c r="L42" s="40" t="s">
        <v>84</v>
      </c>
      <c r="M42" s="30">
        <v>45761</v>
      </c>
      <c r="N42" s="30">
        <v>45763</v>
      </c>
      <c r="O42" s="30"/>
      <c r="P42" s="31"/>
      <c r="Q42" s="31"/>
      <c r="R42" s="31"/>
      <c r="S42" s="152"/>
      <c r="T42" s="18">
        <v>2</v>
      </c>
      <c r="U42" s="292">
        <v>559.41</v>
      </c>
      <c r="V42" s="18">
        <v>1</v>
      </c>
      <c r="W42" s="292">
        <v>279.7</v>
      </c>
      <c r="X42" s="18">
        <v>2.5</v>
      </c>
      <c r="Y42" s="325">
        <f t="shared" si="2"/>
        <v>1398.52</v>
      </c>
      <c r="Z42" s="325">
        <f t="shared" si="3"/>
        <v>1398.52</v>
      </c>
      <c r="AA42" s="18" t="s">
        <v>453</v>
      </c>
    </row>
    <row r="43" spans="1:31" ht="15.75" customHeight="1" x14ac:dyDescent="0.2">
      <c r="A43" s="156" t="s">
        <v>374</v>
      </c>
      <c r="B43" s="18" t="s">
        <v>751</v>
      </c>
      <c r="C43" s="303" t="s">
        <v>499</v>
      </c>
      <c r="D43" s="303" t="s">
        <v>696</v>
      </c>
      <c r="E43" s="18" t="s">
        <v>451</v>
      </c>
      <c r="F43" s="18" t="s">
        <v>452</v>
      </c>
      <c r="G43" s="28"/>
      <c r="H43" s="18"/>
      <c r="I43" s="18" t="s">
        <v>74</v>
      </c>
      <c r="J43" s="17" t="s">
        <v>73</v>
      </c>
      <c r="K43" s="18" t="s">
        <v>74</v>
      </c>
      <c r="L43" s="40" t="s">
        <v>84</v>
      </c>
      <c r="M43" s="30">
        <v>45761</v>
      </c>
      <c r="N43" s="30">
        <v>45763</v>
      </c>
      <c r="O43" s="30"/>
      <c r="P43" s="31"/>
      <c r="Q43" s="31"/>
      <c r="R43" s="31"/>
      <c r="S43" s="152"/>
      <c r="T43" s="18">
        <v>2</v>
      </c>
      <c r="U43" s="292">
        <v>559.41</v>
      </c>
      <c r="V43" s="18">
        <v>1</v>
      </c>
      <c r="W43" s="292">
        <v>279.7</v>
      </c>
      <c r="X43" s="18">
        <v>2.5</v>
      </c>
      <c r="Y43" s="325">
        <f t="shared" si="2"/>
        <v>1398.52</v>
      </c>
      <c r="Z43" s="325">
        <f t="shared" si="3"/>
        <v>1398.52</v>
      </c>
      <c r="AA43" s="18" t="s">
        <v>453</v>
      </c>
    </row>
    <row r="44" spans="1:31" ht="15.75" customHeight="1" x14ac:dyDescent="0.2">
      <c r="A44" s="156" t="s">
        <v>374</v>
      </c>
      <c r="B44" s="18" t="s">
        <v>751</v>
      </c>
      <c r="C44" s="303" t="s">
        <v>563</v>
      </c>
      <c r="D44" s="303" t="s">
        <v>564</v>
      </c>
      <c r="E44" s="18" t="s">
        <v>451</v>
      </c>
      <c r="F44" s="18" t="s">
        <v>452</v>
      </c>
      <c r="G44" s="28"/>
      <c r="H44" s="18"/>
      <c r="I44" s="18" t="s">
        <v>74</v>
      </c>
      <c r="J44" s="17" t="s">
        <v>73</v>
      </c>
      <c r="K44" s="18" t="s">
        <v>74</v>
      </c>
      <c r="L44" s="40" t="s">
        <v>84</v>
      </c>
      <c r="M44" s="30">
        <v>45761</v>
      </c>
      <c r="N44" s="30">
        <v>45763</v>
      </c>
      <c r="O44" s="30"/>
      <c r="P44" s="31"/>
      <c r="Q44" s="31"/>
      <c r="R44" s="31"/>
      <c r="S44" s="152"/>
      <c r="T44" s="18">
        <v>2</v>
      </c>
      <c r="U44" s="292">
        <v>559.41</v>
      </c>
      <c r="V44" s="18">
        <v>1</v>
      </c>
      <c r="W44" s="292">
        <v>279.7</v>
      </c>
      <c r="X44" s="18">
        <v>2.5</v>
      </c>
      <c r="Y44" s="325">
        <f t="shared" si="2"/>
        <v>1398.52</v>
      </c>
      <c r="Z44" s="325">
        <f t="shared" si="3"/>
        <v>1398.52</v>
      </c>
      <c r="AA44" s="18" t="s">
        <v>453</v>
      </c>
    </row>
    <row r="45" spans="1:31" ht="15.75" customHeight="1" x14ac:dyDescent="0.2">
      <c r="A45" s="156" t="s">
        <v>374</v>
      </c>
      <c r="B45" s="18" t="s">
        <v>751</v>
      </c>
      <c r="C45" s="303" t="s">
        <v>454</v>
      </c>
      <c r="D45" s="303" t="s">
        <v>565</v>
      </c>
      <c r="E45" s="18" t="s">
        <v>451</v>
      </c>
      <c r="F45" s="18" t="s">
        <v>452</v>
      </c>
      <c r="G45" s="28"/>
      <c r="H45" s="18"/>
      <c r="I45" s="18" t="s">
        <v>74</v>
      </c>
      <c r="J45" s="17" t="s">
        <v>73</v>
      </c>
      <c r="K45" s="18" t="s">
        <v>74</v>
      </c>
      <c r="L45" s="40" t="s">
        <v>84</v>
      </c>
      <c r="M45" s="30">
        <v>45761</v>
      </c>
      <c r="N45" s="30">
        <v>45763</v>
      </c>
      <c r="O45" s="30"/>
      <c r="P45" s="31"/>
      <c r="Q45" s="31"/>
      <c r="R45" s="31"/>
      <c r="S45" s="152"/>
      <c r="T45" s="18">
        <v>2</v>
      </c>
      <c r="U45" s="292">
        <v>559.41</v>
      </c>
      <c r="V45" s="18">
        <v>1</v>
      </c>
      <c r="W45" s="292">
        <v>279.7</v>
      </c>
      <c r="X45" s="18">
        <v>2.5</v>
      </c>
      <c r="Y45" s="325">
        <f t="shared" si="2"/>
        <v>1398.52</v>
      </c>
      <c r="Z45" s="325">
        <f t="shared" si="3"/>
        <v>1398.52</v>
      </c>
      <c r="AA45" s="18" t="s">
        <v>453</v>
      </c>
    </row>
    <row r="46" spans="1:31" ht="15.75" customHeight="1" x14ac:dyDescent="0.2">
      <c r="A46" s="156" t="s">
        <v>374</v>
      </c>
      <c r="B46" s="18" t="s">
        <v>751</v>
      </c>
      <c r="C46" s="303" t="s">
        <v>697</v>
      </c>
      <c r="D46" s="178" t="s">
        <v>698</v>
      </c>
      <c r="E46" s="18" t="s">
        <v>451</v>
      </c>
      <c r="F46" s="18" t="s">
        <v>452</v>
      </c>
      <c r="G46" s="28"/>
      <c r="H46" s="18"/>
      <c r="I46" s="18" t="s">
        <v>74</v>
      </c>
      <c r="J46" s="17" t="s">
        <v>73</v>
      </c>
      <c r="K46" s="18" t="s">
        <v>74</v>
      </c>
      <c r="L46" s="40" t="s">
        <v>83</v>
      </c>
      <c r="M46" s="30">
        <v>45774</v>
      </c>
      <c r="N46" s="30">
        <v>45777</v>
      </c>
      <c r="O46" s="30"/>
      <c r="P46" s="31"/>
      <c r="Q46" s="31"/>
      <c r="R46" s="31"/>
      <c r="S46" s="152"/>
      <c r="T46" s="18">
        <v>3</v>
      </c>
      <c r="U46" s="292">
        <v>559.41</v>
      </c>
      <c r="V46" s="18">
        <v>1</v>
      </c>
      <c r="W46" s="292">
        <v>279.7</v>
      </c>
      <c r="X46" s="18">
        <f t="shared" si="1"/>
        <v>3.5</v>
      </c>
      <c r="Y46" s="325">
        <f t="shared" si="2"/>
        <v>1957.93</v>
      </c>
      <c r="Z46" s="325">
        <f t="shared" si="3"/>
        <v>1957.93</v>
      </c>
      <c r="AA46" s="18" t="s">
        <v>453</v>
      </c>
    </row>
    <row r="47" spans="1:31" ht="15.75" customHeight="1" x14ac:dyDescent="0.2">
      <c r="A47" s="156" t="s">
        <v>374</v>
      </c>
      <c r="B47" s="18" t="s">
        <v>751</v>
      </c>
      <c r="C47" s="305" t="s">
        <v>699</v>
      </c>
      <c r="D47" s="305" t="s">
        <v>700</v>
      </c>
      <c r="E47" s="287" t="s">
        <v>701</v>
      </c>
      <c r="F47" s="287" t="s">
        <v>702</v>
      </c>
      <c r="G47" s="287"/>
      <c r="H47" s="287"/>
      <c r="I47" s="287" t="s">
        <v>74</v>
      </c>
      <c r="J47" s="17" t="s">
        <v>73</v>
      </c>
      <c r="K47" s="287" t="s">
        <v>74</v>
      </c>
      <c r="L47" s="40" t="s">
        <v>83</v>
      </c>
      <c r="M47" s="288">
        <v>45774</v>
      </c>
      <c r="N47" s="288">
        <v>45777</v>
      </c>
      <c r="O47" s="288"/>
      <c r="P47" s="358"/>
      <c r="Q47" s="31"/>
      <c r="R47" s="31"/>
      <c r="S47" s="152"/>
      <c r="T47" s="287">
        <v>3</v>
      </c>
      <c r="U47" s="359">
        <v>120</v>
      </c>
      <c r="V47" s="287">
        <v>1</v>
      </c>
      <c r="W47" s="359">
        <v>55</v>
      </c>
      <c r="X47" s="18">
        <f t="shared" si="1"/>
        <v>3.5</v>
      </c>
      <c r="Y47" s="325">
        <f t="shared" si="2"/>
        <v>415</v>
      </c>
      <c r="Z47" s="325">
        <f t="shared" si="3"/>
        <v>415</v>
      </c>
      <c r="AA47" s="18" t="s">
        <v>453</v>
      </c>
    </row>
    <row r="48" spans="1:31" ht="28.5" x14ac:dyDescent="0.2">
      <c r="A48" s="156" t="s">
        <v>374</v>
      </c>
      <c r="B48" s="18" t="s">
        <v>751</v>
      </c>
      <c r="C48" s="178" t="s">
        <v>703</v>
      </c>
      <c r="D48" s="178" t="s">
        <v>136</v>
      </c>
      <c r="E48" s="287" t="s">
        <v>451</v>
      </c>
      <c r="F48" s="287" t="s">
        <v>704</v>
      </c>
      <c r="G48" s="28"/>
      <c r="H48" s="18"/>
      <c r="I48" s="287" t="s">
        <v>74</v>
      </c>
      <c r="J48" s="289" t="s">
        <v>73</v>
      </c>
      <c r="K48" s="287" t="s">
        <v>74</v>
      </c>
      <c r="L48" s="40" t="s">
        <v>705</v>
      </c>
      <c r="M48" s="30">
        <v>45758</v>
      </c>
      <c r="N48" s="30">
        <v>45777</v>
      </c>
      <c r="O48" s="30"/>
      <c r="P48" s="31"/>
      <c r="Q48" s="31"/>
      <c r="R48" s="31"/>
      <c r="S48" s="152"/>
      <c r="T48" s="18">
        <v>0</v>
      </c>
      <c r="U48" s="306">
        <v>0</v>
      </c>
      <c r="V48" s="18">
        <v>10</v>
      </c>
      <c r="W48" s="292">
        <v>279.7</v>
      </c>
      <c r="X48" s="18">
        <f>T48+V48</f>
        <v>10</v>
      </c>
      <c r="Y48" s="325">
        <f t="shared" si="2"/>
        <v>2797</v>
      </c>
      <c r="Z48" s="325">
        <f t="shared" si="3"/>
        <v>2797</v>
      </c>
      <c r="AA48" s="18" t="s">
        <v>453</v>
      </c>
    </row>
    <row r="49" spans="1:27" ht="15.75" customHeight="1" x14ac:dyDescent="0.2">
      <c r="A49" s="156" t="s">
        <v>374</v>
      </c>
      <c r="B49" s="18" t="s">
        <v>751</v>
      </c>
      <c r="C49" s="142" t="s">
        <v>706</v>
      </c>
      <c r="D49" s="307" t="s">
        <v>707</v>
      </c>
      <c r="E49" s="125" t="s">
        <v>451</v>
      </c>
      <c r="F49" s="132" t="s">
        <v>708</v>
      </c>
      <c r="G49" s="290"/>
      <c r="H49" s="132"/>
      <c r="I49" s="132" t="s">
        <v>74</v>
      </c>
      <c r="J49" s="308" t="s">
        <v>73</v>
      </c>
      <c r="K49" s="132" t="s">
        <v>74</v>
      </c>
      <c r="L49" s="125" t="s">
        <v>709</v>
      </c>
      <c r="M49" s="291">
        <v>45756</v>
      </c>
      <c r="N49" s="291">
        <v>45776</v>
      </c>
      <c r="O49" s="291"/>
      <c r="P49" s="133"/>
      <c r="Q49" s="31"/>
      <c r="R49" s="31"/>
      <c r="S49" s="152"/>
      <c r="T49" s="132">
        <v>0</v>
      </c>
      <c r="U49" s="306">
        <v>0</v>
      </c>
      <c r="V49" s="132">
        <v>7</v>
      </c>
      <c r="W49" s="306">
        <v>279.7</v>
      </c>
      <c r="X49" s="18">
        <f t="shared" ref="X49:X88" si="4">T49+V49</f>
        <v>7</v>
      </c>
      <c r="Y49" s="325">
        <f t="shared" si="2"/>
        <v>1957.8999999999999</v>
      </c>
      <c r="Z49" s="325">
        <f t="shared" si="3"/>
        <v>1957.8999999999999</v>
      </c>
      <c r="AA49" s="18" t="s">
        <v>453</v>
      </c>
    </row>
    <row r="50" spans="1:27" ht="15.75" customHeight="1" x14ac:dyDescent="0.2">
      <c r="A50" s="156" t="s">
        <v>374</v>
      </c>
      <c r="B50" s="18" t="s">
        <v>751</v>
      </c>
      <c r="C50" s="21" t="s">
        <v>167</v>
      </c>
      <c r="D50" s="308" t="s">
        <v>710</v>
      </c>
      <c r="E50" s="132" t="s">
        <v>451</v>
      </c>
      <c r="F50" s="132" t="s">
        <v>708</v>
      </c>
      <c r="G50" s="309"/>
      <c r="H50" s="132"/>
      <c r="I50" s="132" t="s">
        <v>74</v>
      </c>
      <c r="J50" s="308" t="s">
        <v>73</v>
      </c>
      <c r="K50" s="132" t="s">
        <v>74</v>
      </c>
      <c r="L50" s="125" t="s">
        <v>709</v>
      </c>
      <c r="M50" s="291">
        <v>45754</v>
      </c>
      <c r="N50" s="291">
        <v>45774</v>
      </c>
      <c r="O50" s="132"/>
      <c r="P50" s="310"/>
      <c r="Q50" s="31"/>
      <c r="R50" s="31"/>
      <c r="S50" s="152"/>
      <c r="T50" s="132">
        <v>0</v>
      </c>
      <c r="U50" s="306">
        <v>0</v>
      </c>
      <c r="V50" s="132">
        <v>7</v>
      </c>
      <c r="W50" s="306">
        <v>279.7</v>
      </c>
      <c r="X50" s="18">
        <f t="shared" si="4"/>
        <v>7</v>
      </c>
      <c r="Y50" s="325">
        <f t="shared" si="2"/>
        <v>1957.8999999999999</v>
      </c>
      <c r="Z50" s="325">
        <f t="shared" si="3"/>
        <v>1957.8999999999999</v>
      </c>
      <c r="AA50" s="18" t="s">
        <v>453</v>
      </c>
    </row>
    <row r="51" spans="1:27" ht="15.75" customHeight="1" x14ac:dyDescent="0.2">
      <c r="A51" s="156" t="s">
        <v>374</v>
      </c>
      <c r="B51" s="18" t="s">
        <v>751</v>
      </c>
      <c r="C51" s="21" t="s">
        <v>143</v>
      </c>
      <c r="D51" s="132" t="s">
        <v>711</v>
      </c>
      <c r="E51" s="125" t="s">
        <v>451</v>
      </c>
      <c r="F51" s="132" t="s">
        <v>708</v>
      </c>
      <c r="G51" s="309"/>
      <c r="H51" s="132"/>
      <c r="I51" s="132" t="s">
        <v>74</v>
      </c>
      <c r="J51" s="308" t="s">
        <v>73</v>
      </c>
      <c r="K51" s="132" t="s">
        <v>74</v>
      </c>
      <c r="L51" s="125" t="s">
        <v>709</v>
      </c>
      <c r="M51" s="291">
        <v>45751</v>
      </c>
      <c r="N51" s="291">
        <v>45771</v>
      </c>
      <c r="O51" s="132"/>
      <c r="P51" s="310"/>
      <c r="Q51" s="31"/>
      <c r="R51" s="31"/>
      <c r="S51" s="152"/>
      <c r="T51" s="132">
        <v>0</v>
      </c>
      <c r="U51" s="306">
        <v>0</v>
      </c>
      <c r="V51" s="132">
        <v>7</v>
      </c>
      <c r="W51" s="306">
        <v>279.7</v>
      </c>
      <c r="X51" s="18">
        <f t="shared" si="4"/>
        <v>7</v>
      </c>
      <c r="Y51" s="325">
        <f t="shared" si="2"/>
        <v>1957.8999999999999</v>
      </c>
      <c r="Z51" s="325">
        <f t="shared" si="3"/>
        <v>1957.8999999999999</v>
      </c>
      <c r="AA51" s="18" t="s">
        <v>453</v>
      </c>
    </row>
    <row r="52" spans="1:27" ht="15.75" customHeight="1" x14ac:dyDescent="0.2">
      <c r="A52" s="156" t="s">
        <v>374</v>
      </c>
      <c r="B52" s="18" t="s">
        <v>751</v>
      </c>
      <c r="C52" s="21" t="s">
        <v>352</v>
      </c>
      <c r="D52" s="308" t="s">
        <v>712</v>
      </c>
      <c r="E52" s="132" t="s">
        <v>451</v>
      </c>
      <c r="F52" s="132" t="s">
        <v>708</v>
      </c>
      <c r="G52" s="309"/>
      <c r="H52" s="132"/>
      <c r="I52" s="132" t="s">
        <v>74</v>
      </c>
      <c r="J52" s="308" t="s">
        <v>73</v>
      </c>
      <c r="K52" s="132" t="s">
        <v>74</v>
      </c>
      <c r="L52" s="125" t="s">
        <v>709</v>
      </c>
      <c r="M52" s="291">
        <v>45749</v>
      </c>
      <c r="N52" s="291">
        <v>45777</v>
      </c>
      <c r="O52" s="132"/>
      <c r="P52" s="310"/>
      <c r="Q52" s="31"/>
      <c r="R52" s="31"/>
      <c r="S52" s="152"/>
      <c r="T52" s="132">
        <v>0</v>
      </c>
      <c r="U52" s="306">
        <v>0</v>
      </c>
      <c r="V52" s="132">
        <v>8</v>
      </c>
      <c r="W52" s="306">
        <v>279.7</v>
      </c>
      <c r="X52" s="18">
        <f t="shared" si="4"/>
        <v>8</v>
      </c>
      <c r="Y52" s="325">
        <f t="shared" si="2"/>
        <v>2237.6</v>
      </c>
      <c r="Z52" s="325">
        <f t="shared" si="3"/>
        <v>2237.6</v>
      </c>
      <c r="AA52" s="18" t="s">
        <v>453</v>
      </c>
    </row>
    <row r="53" spans="1:27" ht="15.75" customHeight="1" x14ac:dyDescent="0.2">
      <c r="A53" s="156" t="s">
        <v>374</v>
      </c>
      <c r="B53" s="18" t="s">
        <v>751</v>
      </c>
      <c r="C53" s="21" t="s">
        <v>142</v>
      </c>
      <c r="D53" s="308" t="s">
        <v>713</v>
      </c>
      <c r="E53" s="132" t="s">
        <v>451</v>
      </c>
      <c r="F53" s="132" t="s">
        <v>708</v>
      </c>
      <c r="G53" s="309"/>
      <c r="H53" s="132"/>
      <c r="I53" s="132" t="s">
        <v>74</v>
      </c>
      <c r="J53" s="308" t="s">
        <v>73</v>
      </c>
      <c r="K53" s="132" t="s">
        <v>74</v>
      </c>
      <c r="L53" s="125" t="s">
        <v>709</v>
      </c>
      <c r="M53" s="291">
        <v>45749</v>
      </c>
      <c r="N53" s="291">
        <v>45777</v>
      </c>
      <c r="O53" s="132"/>
      <c r="P53" s="310"/>
      <c r="Q53" s="31"/>
      <c r="R53" s="31"/>
      <c r="S53" s="152"/>
      <c r="T53" s="132">
        <v>0</v>
      </c>
      <c r="U53" s="306">
        <v>0</v>
      </c>
      <c r="V53" s="132">
        <v>8</v>
      </c>
      <c r="W53" s="306">
        <v>279.7</v>
      </c>
      <c r="X53" s="18">
        <f t="shared" si="4"/>
        <v>8</v>
      </c>
      <c r="Y53" s="325">
        <f t="shared" si="2"/>
        <v>2237.6</v>
      </c>
      <c r="Z53" s="325">
        <f t="shared" si="3"/>
        <v>2237.6</v>
      </c>
      <c r="AA53" s="18" t="s">
        <v>453</v>
      </c>
    </row>
    <row r="54" spans="1:27" ht="15.75" customHeight="1" x14ac:dyDescent="0.2">
      <c r="A54" s="156" t="s">
        <v>374</v>
      </c>
      <c r="B54" s="18" t="s">
        <v>751</v>
      </c>
      <c r="C54" s="21" t="s">
        <v>171</v>
      </c>
      <c r="D54" s="132" t="s">
        <v>714</v>
      </c>
      <c r="E54" s="132" t="s">
        <v>451</v>
      </c>
      <c r="F54" s="132" t="s">
        <v>708</v>
      </c>
      <c r="G54" s="309"/>
      <c r="H54" s="132"/>
      <c r="I54" s="132" t="s">
        <v>74</v>
      </c>
      <c r="J54" s="308" t="s">
        <v>73</v>
      </c>
      <c r="K54" s="132" t="s">
        <v>74</v>
      </c>
      <c r="L54" s="125" t="s">
        <v>709</v>
      </c>
      <c r="M54" s="291">
        <v>45751</v>
      </c>
      <c r="N54" s="291">
        <v>45771</v>
      </c>
      <c r="O54" s="132"/>
      <c r="P54" s="310"/>
      <c r="Q54" s="31"/>
      <c r="R54" s="31"/>
      <c r="S54" s="152"/>
      <c r="T54" s="132">
        <v>0</v>
      </c>
      <c r="U54" s="306">
        <v>0</v>
      </c>
      <c r="V54" s="132">
        <v>7</v>
      </c>
      <c r="W54" s="306">
        <v>279.7</v>
      </c>
      <c r="X54" s="18">
        <f t="shared" si="4"/>
        <v>7</v>
      </c>
      <c r="Y54" s="325">
        <f t="shared" si="2"/>
        <v>1957.8999999999999</v>
      </c>
      <c r="Z54" s="325">
        <f t="shared" si="3"/>
        <v>1957.8999999999999</v>
      </c>
      <c r="AA54" s="18" t="s">
        <v>453</v>
      </c>
    </row>
    <row r="55" spans="1:27" ht="15.75" customHeight="1" x14ac:dyDescent="0.2">
      <c r="A55" s="156" t="s">
        <v>374</v>
      </c>
      <c r="B55" s="18" t="s">
        <v>751</v>
      </c>
      <c r="C55" s="21" t="s">
        <v>141</v>
      </c>
      <c r="D55" s="132" t="s">
        <v>715</v>
      </c>
      <c r="E55" s="132" t="s">
        <v>451</v>
      </c>
      <c r="F55" s="132" t="s">
        <v>708</v>
      </c>
      <c r="G55" s="309"/>
      <c r="H55" s="132"/>
      <c r="I55" s="132" t="s">
        <v>74</v>
      </c>
      <c r="J55" s="308" t="s">
        <v>73</v>
      </c>
      <c r="K55" s="132" t="s">
        <v>74</v>
      </c>
      <c r="L55" s="125" t="s">
        <v>709</v>
      </c>
      <c r="M55" s="291">
        <v>45754</v>
      </c>
      <c r="N55" s="291">
        <v>45863</v>
      </c>
      <c r="O55" s="132"/>
      <c r="P55" s="310"/>
      <c r="Q55" s="31"/>
      <c r="R55" s="31"/>
      <c r="S55" s="152"/>
      <c r="T55" s="132">
        <v>0</v>
      </c>
      <c r="U55" s="306">
        <v>0</v>
      </c>
      <c r="V55" s="132">
        <v>10</v>
      </c>
      <c r="W55" s="306">
        <v>279.7</v>
      </c>
      <c r="X55" s="132">
        <f t="shared" si="4"/>
        <v>10</v>
      </c>
      <c r="Y55" s="325">
        <f t="shared" si="2"/>
        <v>2797</v>
      </c>
      <c r="Z55" s="325">
        <f t="shared" si="3"/>
        <v>2797</v>
      </c>
      <c r="AA55" s="18" t="s">
        <v>453</v>
      </c>
    </row>
    <row r="56" spans="1:27" ht="15.75" customHeight="1" x14ac:dyDescent="0.2">
      <c r="A56" s="156" t="s">
        <v>374</v>
      </c>
      <c r="B56" s="18" t="s">
        <v>751</v>
      </c>
      <c r="C56" s="21" t="s">
        <v>145</v>
      </c>
      <c r="D56" s="132" t="s">
        <v>716</v>
      </c>
      <c r="E56" s="132" t="s">
        <v>451</v>
      </c>
      <c r="F56" s="132" t="s">
        <v>708</v>
      </c>
      <c r="G56" s="309"/>
      <c r="H56" s="132"/>
      <c r="I56" s="132" t="s">
        <v>74</v>
      </c>
      <c r="J56" s="308" t="s">
        <v>73</v>
      </c>
      <c r="K56" s="132" t="s">
        <v>74</v>
      </c>
      <c r="L56" s="125" t="s">
        <v>709</v>
      </c>
      <c r="M56" s="291">
        <v>45754</v>
      </c>
      <c r="N56" s="291">
        <v>45774</v>
      </c>
      <c r="O56" s="132"/>
      <c r="P56" s="310"/>
      <c r="Q56" s="31"/>
      <c r="R56" s="31"/>
      <c r="S56" s="152"/>
      <c r="T56" s="132">
        <v>0</v>
      </c>
      <c r="U56" s="306">
        <v>0</v>
      </c>
      <c r="V56" s="132">
        <v>7</v>
      </c>
      <c r="W56" s="306">
        <v>279.7</v>
      </c>
      <c r="X56" s="132">
        <f t="shared" si="4"/>
        <v>7</v>
      </c>
      <c r="Y56" s="325">
        <f t="shared" si="2"/>
        <v>1957.8999999999999</v>
      </c>
      <c r="Z56" s="325">
        <f t="shared" si="3"/>
        <v>1957.8999999999999</v>
      </c>
      <c r="AA56" s="18" t="s">
        <v>453</v>
      </c>
    </row>
    <row r="57" spans="1:27" ht="15.75" customHeight="1" x14ac:dyDescent="0.2">
      <c r="A57" s="156" t="s">
        <v>374</v>
      </c>
      <c r="B57" s="18" t="s">
        <v>751</v>
      </c>
      <c r="C57" s="21" t="s">
        <v>147</v>
      </c>
      <c r="D57" s="308" t="s">
        <v>717</v>
      </c>
      <c r="E57" s="132" t="s">
        <v>451</v>
      </c>
      <c r="F57" s="132" t="s">
        <v>708</v>
      </c>
      <c r="G57" s="309"/>
      <c r="H57" s="308"/>
      <c r="I57" s="308" t="s">
        <v>74</v>
      </c>
      <c r="J57" s="308" t="s">
        <v>73</v>
      </c>
      <c r="K57" s="308" t="s">
        <v>74</v>
      </c>
      <c r="L57" s="125" t="s">
        <v>709</v>
      </c>
      <c r="M57" s="311">
        <v>45748</v>
      </c>
      <c r="N57" s="311">
        <v>45772</v>
      </c>
      <c r="O57" s="308"/>
      <c r="P57" s="312"/>
      <c r="Q57" s="31"/>
      <c r="R57" s="31"/>
      <c r="S57" s="152"/>
      <c r="T57" s="132">
        <v>0</v>
      </c>
      <c r="U57" s="306">
        <v>0</v>
      </c>
      <c r="V57" s="132">
        <v>10</v>
      </c>
      <c r="W57" s="306">
        <v>279.7</v>
      </c>
      <c r="X57" s="132">
        <f t="shared" si="4"/>
        <v>10</v>
      </c>
      <c r="Y57" s="325">
        <f t="shared" si="2"/>
        <v>2797</v>
      </c>
      <c r="Z57" s="325">
        <f t="shared" si="3"/>
        <v>2797</v>
      </c>
      <c r="AA57" s="18" t="s">
        <v>453</v>
      </c>
    </row>
    <row r="58" spans="1:27" ht="15.75" customHeight="1" x14ac:dyDescent="0.2">
      <c r="A58" s="156" t="s">
        <v>374</v>
      </c>
      <c r="B58" s="18" t="s">
        <v>751</v>
      </c>
      <c r="C58" s="21" t="s">
        <v>350</v>
      </c>
      <c r="D58" s="308" t="s">
        <v>718</v>
      </c>
      <c r="E58" s="132" t="s">
        <v>451</v>
      </c>
      <c r="F58" s="132" t="s">
        <v>708</v>
      </c>
      <c r="G58" s="309"/>
      <c r="H58" s="132"/>
      <c r="I58" s="132" t="s">
        <v>74</v>
      </c>
      <c r="J58" s="308" t="s">
        <v>73</v>
      </c>
      <c r="K58" s="132" t="s">
        <v>74</v>
      </c>
      <c r="L58" s="125" t="s">
        <v>709</v>
      </c>
      <c r="M58" s="291">
        <v>45756</v>
      </c>
      <c r="N58" s="291">
        <v>45776</v>
      </c>
      <c r="O58" s="132"/>
      <c r="P58" s="310"/>
      <c r="Q58" s="31"/>
      <c r="R58" s="31"/>
      <c r="S58" s="152"/>
      <c r="T58" s="132">
        <v>0</v>
      </c>
      <c r="U58" s="306">
        <v>0</v>
      </c>
      <c r="V58" s="132">
        <v>7</v>
      </c>
      <c r="W58" s="306">
        <v>279.7</v>
      </c>
      <c r="X58" s="132">
        <f t="shared" si="4"/>
        <v>7</v>
      </c>
      <c r="Y58" s="340">
        <f t="shared" si="2"/>
        <v>1957.8999999999999</v>
      </c>
      <c r="Z58" s="340">
        <f t="shared" si="3"/>
        <v>1957.8999999999999</v>
      </c>
      <c r="AA58" s="18" t="s">
        <v>453</v>
      </c>
    </row>
    <row r="59" spans="1:27" ht="15.75" customHeight="1" x14ac:dyDescent="0.2">
      <c r="A59" s="156" t="s">
        <v>374</v>
      </c>
      <c r="B59" s="18" t="s">
        <v>751</v>
      </c>
      <c r="C59" s="21" t="s">
        <v>146</v>
      </c>
      <c r="D59" s="132" t="s">
        <v>719</v>
      </c>
      <c r="E59" s="132" t="s">
        <v>451</v>
      </c>
      <c r="F59" s="132" t="s">
        <v>708</v>
      </c>
      <c r="G59" s="309"/>
      <c r="H59" s="132"/>
      <c r="I59" s="132" t="s">
        <v>74</v>
      </c>
      <c r="J59" s="308" t="s">
        <v>73</v>
      </c>
      <c r="K59" s="132" t="s">
        <v>74</v>
      </c>
      <c r="L59" s="125" t="s">
        <v>709</v>
      </c>
      <c r="M59" s="291">
        <v>45748</v>
      </c>
      <c r="N59" s="291">
        <v>45776</v>
      </c>
      <c r="O59" s="132"/>
      <c r="P59" s="310"/>
      <c r="Q59" s="31"/>
      <c r="R59" s="31"/>
      <c r="S59" s="152"/>
      <c r="T59" s="132">
        <v>0</v>
      </c>
      <c r="U59" s="306">
        <v>0</v>
      </c>
      <c r="V59" s="132">
        <v>7</v>
      </c>
      <c r="W59" s="306">
        <v>279.7</v>
      </c>
      <c r="X59" s="132">
        <f t="shared" si="4"/>
        <v>7</v>
      </c>
      <c r="Y59" s="340">
        <f t="shared" si="2"/>
        <v>1957.8999999999999</v>
      </c>
      <c r="Z59" s="340">
        <f t="shared" si="3"/>
        <v>1957.8999999999999</v>
      </c>
      <c r="AA59" s="18" t="s">
        <v>453</v>
      </c>
    </row>
    <row r="60" spans="1:27" ht="15.75" customHeight="1" x14ac:dyDescent="0.2">
      <c r="A60" s="156" t="s">
        <v>374</v>
      </c>
      <c r="B60" s="18" t="s">
        <v>751</v>
      </c>
      <c r="C60" s="21" t="s">
        <v>351</v>
      </c>
      <c r="D60" s="308" t="s">
        <v>718</v>
      </c>
      <c r="E60" s="132" t="s">
        <v>451</v>
      </c>
      <c r="F60" s="132" t="s">
        <v>708</v>
      </c>
      <c r="G60" s="309"/>
      <c r="H60" s="132"/>
      <c r="I60" s="132" t="s">
        <v>74</v>
      </c>
      <c r="J60" s="308" t="s">
        <v>73</v>
      </c>
      <c r="K60" s="132" t="s">
        <v>74</v>
      </c>
      <c r="L60" s="125" t="s">
        <v>709</v>
      </c>
      <c r="M60" s="291">
        <v>45748</v>
      </c>
      <c r="N60" s="291">
        <v>45776</v>
      </c>
      <c r="O60" s="132"/>
      <c r="P60" s="310"/>
      <c r="Q60" s="31"/>
      <c r="R60" s="31"/>
      <c r="S60" s="152"/>
      <c r="T60" s="132">
        <v>0</v>
      </c>
      <c r="U60" s="306">
        <v>0</v>
      </c>
      <c r="V60" s="132">
        <v>8</v>
      </c>
      <c r="W60" s="306">
        <v>279.7</v>
      </c>
      <c r="X60" s="132">
        <f t="shared" si="4"/>
        <v>8</v>
      </c>
      <c r="Y60" s="340">
        <f t="shared" si="2"/>
        <v>2237.6</v>
      </c>
      <c r="Z60" s="340">
        <f t="shared" si="3"/>
        <v>2237.6</v>
      </c>
      <c r="AA60" s="18" t="s">
        <v>453</v>
      </c>
    </row>
    <row r="61" spans="1:27" ht="15.75" customHeight="1" x14ac:dyDescent="0.2">
      <c r="A61" s="156" t="s">
        <v>374</v>
      </c>
      <c r="B61" s="18" t="s">
        <v>751</v>
      </c>
      <c r="C61" s="21" t="s">
        <v>159</v>
      </c>
      <c r="D61" s="132" t="s">
        <v>720</v>
      </c>
      <c r="E61" s="132" t="s">
        <v>451</v>
      </c>
      <c r="F61" s="132" t="s">
        <v>708</v>
      </c>
      <c r="G61" s="309"/>
      <c r="H61" s="132"/>
      <c r="I61" s="132" t="s">
        <v>74</v>
      </c>
      <c r="J61" s="308" t="s">
        <v>73</v>
      </c>
      <c r="K61" s="132" t="s">
        <v>74</v>
      </c>
      <c r="L61" s="313" t="s">
        <v>721</v>
      </c>
      <c r="M61" s="291">
        <v>45754</v>
      </c>
      <c r="N61" s="291">
        <v>45774</v>
      </c>
      <c r="O61" s="132"/>
      <c r="P61" s="310"/>
      <c r="Q61" s="31"/>
      <c r="R61" s="31"/>
      <c r="S61" s="152"/>
      <c r="T61" s="132">
        <v>0</v>
      </c>
      <c r="U61" s="306">
        <v>0</v>
      </c>
      <c r="V61" s="132">
        <v>7</v>
      </c>
      <c r="W61" s="306">
        <v>279.7</v>
      </c>
      <c r="X61" s="132">
        <f t="shared" si="4"/>
        <v>7</v>
      </c>
      <c r="Y61" s="340">
        <f t="shared" si="2"/>
        <v>1957.8999999999999</v>
      </c>
      <c r="Z61" s="340">
        <f t="shared" si="3"/>
        <v>1957.8999999999999</v>
      </c>
      <c r="AA61" s="18" t="s">
        <v>453</v>
      </c>
    </row>
    <row r="62" spans="1:27" ht="15.75" customHeight="1" x14ac:dyDescent="0.2">
      <c r="A62" s="156" t="s">
        <v>374</v>
      </c>
      <c r="B62" s="18" t="s">
        <v>751</v>
      </c>
      <c r="C62" s="21" t="s">
        <v>154</v>
      </c>
      <c r="D62" s="132" t="s">
        <v>722</v>
      </c>
      <c r="E62" s="132" t="s">
        <v>451</v>
      </c>
      <c r="F62" s="132" t="s">
        <v>708</v>
      </c>
      <c r="G62" s="309"/>
      <c r="H62" s="132"/>
      <c r="I62" s="132" t="s">
        <v>74</v>
      </c>
      <c r="J62" s="308" t="s">
        <v>73</v>
      </c>
      <c r="K62" s="132" t="s">
        <v>74</v>
      </c>
      <c r="L62" s="313" t="s">
        <v>721</v>
      </c>
      <c r="M62" s="291">
        <v>45749</v>
      </c>
      <c r="N62" s="291">
        <v>45777</v>
      </c>
      <c r="O62" s="132"/>
      <c r="P62" s="310"/>
      <c r="Q62" s="31"/>
      <c r="R62" s="31"/>
      <c r="S62" s="152"/>
      <c r="T62" s="132">
        <v>0</v>
      </c>
      <c r="U62" s="306">
        <v>0</v>
      </c>
      <c r="V62" s="132">
        <v>8</v>
      </c>
      <c r="W62" s="306">
        <v>279.7</v>
      </c>
      <c r="X62" s="132">
        <f t="shared" si="4"/>
        <v>8</v>
      </c>
      <c r="Y62" s="340">
        <f t="shared" si="2"/>
        <v>2237.6</v>
      </c>
      <c r="Z62" s="340">
        <f t="shared" si="3"/>
        <v>2237.6</v>
      </c>
      <c r="AA62" s="18" t="s">
        <v>453</v>
      </c>
    </row>
    <row r="63" spans="1:27" ht="15.75" customHeight="1" x14ac:dyDescent="0.2">
      <c r="A63" s="156" t="s">
        <v>374</v>
      </c>
      <c r="B63" s="18" t="s">
        <v>751</v>
      </c>
      <c r="C63" s="21" t="s">
        <v>365</v>
      </c>
      <c r="D63" s="132" t="s">
        <v>723</v>
      </c>
      <c r="E63" s="132" t="s">
        <v>451</v>
      </c>
      <c r="F63" s="132" t="s">
        <v>708</v>
      </c>
      <c r="G63" s="309"/>
      <c r="H63" s="132"/>
      <c r="I63" s="132" t="s">
        <v>74</v>
      </c>
      <c r="J63" s="308" t="s">
        <v>73</v>
      </c>
      <c r="K63" s="132" t="s">
        <v>74</v>
      </c>
      <c r="L63" s="313" t="s">
        <v>721</v>
      </c>
      <c r="M63" s="291">
        <v>45749</v>
      </c>
      <c r="N63" s="291">
        <v>45777</v>
      </c>
      <c r="O63" s="132"/>
      <c r="P63" s="310"/>
      <c r="Q63" s="31"/>
      <c r="R63" s="31"/>
      <c r="S63" s="152"/>
      <c r="T63" s="132">
        <v>0</v>
      </c>
      <c r="U63" s="306">
        <v>0</v>
      </c>
      <c r="V63" s="132">
        <v>8</v>
      </c>
      <c r="W63" s="306">
        <v>279.7</v>
      </c>
      <c r="X63" s="132">
        <f t="shared" si="4"/>
        <v>8</v>
      </c>
      <c r="Y63" s="340">
        <f t="shared" si="2"/>
        <v>2237.6</v>
      </c>
      <c r="Z63" s="340">
        <f t="shared" si="3"/>
        <v>2237.6</v>
      </c>
      <c r="AA63" s="18" t="s">
        <v>453</v>
      </c>
    </row>
    <row r="64" spans="1:27" ht="15.75" customHeight="1" x14ac:dyDescent="0.2">
      <c r="A64" s="156" t="s">
        <v>374</v>
      </c>
      <c r="B64" s="18" t="s">
        <v>751</v>
      </c>
      <c r="C64" s="21" t="s">
        <v>157</v>
      </c>
      <c r="D64" s="132" t="s">
        <v>724</v>
      </c>
      <c r="E64" s="132" t="s">
        <v>451</v>
      </c>
      <c r="F64" s="132" t="s">
        <v>708</v>
      </c>
      <c r="G64" s="309"/>
      <c r="H64" s="132"/>
      <c r="I64" s="132" t="s">
        <v>74</v>
      </c>
      <c r="J64" s="308" t="s">
        <v>73</v>
      </c>
      <c r="K64" s="132" t="s">
        <v>74</v>
      </c>
      <c r="L64" s="313" t="s">
        <v>721</v>
      </c>
      <c r="M64" s="291">
        <v>45751</v>
      </c>
      <c r="N64" s="291">
        <v>45771</v>
      </c>
      <c r="O64" s="132"/>
      <c r="P64" s="310"/>
      <c r="Q64" s="31"/>
      <c r="R64" s="31"/>
      <c r="S64" s="152"/>
      <c r="T64" s="132">
        <v>0</v>
      </c>
      <c r="U64" s="306">
        <v>0</v>
      </c>
      <c r="V64" s="132">
        <v>7</v>
      </c>
      <c r="W64" s="306">
        <v>279.7</v>
      </c>
      <c r="X64" s="132">
        <f t="shared" si="4"/>
        <v>7</v>
      </c>
      <c r="Y64" s="340">
        <f t="shared" si="2"/>
        <v>1957.8999999999999</v>
      </c>
      <c r="Z64" s="340">
        <f t="shared" si="3"/>
        <v>1957.8999999999999</v>
      </c>
      <c r="AA64" s="18" t="s">
        <v>453</v>
      </c>
    </row>
    <row r="65" spans="1:27" ht="15.75" customHeight="1" x14ac:dyDescent="0.2">
      <c r="A65" s="156" t="s">
        <v>374</v>
      </c>
      <c r="B65" s="18" t="s">
        <v>751</v>
      </c>
      <c r="C65" s="21" t="s">
        <v>150</v>
      </c>
      <c r="D65" s="308" t="s">
        <v>725</v>
      </c>
      <c r="E65" s="132" t="s">
        <v>451</v>
      </c>
      <c r="F65" s="132" t="s">
        <v>708</v>
      </c>
      <c r="G65" s="309"/>
      <c r="H65" s="308"/>
      <c r="I65" s="308" t="s">
        <v>74</v>
      </c>
      <c r="J65" s="308" t="s">
        <v>73</v>
      </c>
      <c r="K65" s="308" t="s">
        <v>74</v>
      </c>
      <c r="L65" s="313" t="s">
        <v>721</v>
      </c>
      <c r="M65" s="311">
        <v>45748</v>
      </c>
      <c r="N65" s="311">
        <v>45776</v>
      </c>
      <c r="O65" s="308"/>
      <c r="P65" s="312"/>
      <c r="Q65" s="31"/>
      <c r="R65" s="31"/>
      <c r="S65" s="152"/>
      <c r="T65" s="132">
        <v>0</v>
      </c>
      <c r="U65" s="306">
        <v>0</v>
      </c>
      <c r="V65" s="132">
        <v>10</v>
      </c>
      <c r="W65" s="306">
        <v>279.7</v>
      </c>
      <c r="X65" s="132">
        <f t="shared" si="4"/>
        <v>10</v>
      </c>
      <c r="Y65" s="340">
        <f t="shared" si="2"/>
        <v>2797</v>
      </c>
      <c r="Z65" s="340">
        <f t="shared" si="3"/>
        <v>2797</v>
      </c>
      <c r="AA65" s="18" t="s">
        <v>453</v>
      </c>
    </row>
    <row r="66" spans="1:27" ht="15.75" customHeight="1" x14ac:dyDescent="0.2">
      <c r="A66" s="156" t="s">
        <v>374</v>
      </c>
      <c r="B66" s="18" t="s">
        <v>751</v>
      </c>
      <c r="C66" s="366" t="s">
        <v>160</v>
      </c>
      <c r="D66" s="314" t="s">
        <v>726</v>
      </c>
      <c r="E66" s="132" t="s">
        <v>451</v>
      </c>
      <c r="F66" s="132" t="s">
        <v>708</v>
      </c>
      <c r="G66" s="309"/>
      <c r="H66" s="132"/>
      <c r="I66" s="132" t="s">
        <v>74</v>
      </c>
      <c r="J66" s="308" t="s">
        <v>73</v>
      </c>
      <c r="K66" s="132" t="s">
        <v>74</v>
      </c>
      <c r="L66" s="313" t="s">
        <v>721</v>
      </c>
      <c r="M66" s="315">
        <v>45754</v>
      </c>
      <c r="N66" s="315">
        <v>45774</v>
      </c>
      <c r="O66" s="319"/>
      <c r="P66" s="319"/>
      <c r="Q66" s="31"/>
      <c r="R66" s="31"/>
      <c r="S66" s="152"/>
      <c r="T66" s="132">
        <v>0</v>
      </c>
      <c r="U66" s="306">
        <v>0</v>
      </c>
      <c r="V66" s="132">
        <v>7</v>
      </c>
      <c r="W66" s="306">
        <v>279.7</v>
      </c>
      <c r="X66" s="132">
        <f t="shared" si="4"/>
        <v>7</v>
      </c>
      <c r="Y66" s="340">
        <f t="shared" si="2"/>
        <v>1957.8999999999999</v>
      </c>
      <c r="Z66" s="340">
        <f t="shared" si="3"/>
        <v>1957.8999999999999</v>
      </c>
      <c r="AA66" s="18" t="s">
        <v>453</v>
      </c>
    </row>
    <row r="67" spans="1:27" ht="15.75" customHeight="1" x14ac:dyDescent="0.2">
      <c r="A67" s="156" t="s">
        <v>374</v>
      </c>
      <c r="B67" s="18" t="s">
        <v>751</v>
      </c>
      <c r="C67" s="21" t="s">
        <v>155</v>
      </c>
      <c r="D67" s="303" t="s">
        <v>727</v>
      </c>
      <c r="E67" s="132" t="s">
        <v>451</v>
      </c>
      <c r="F67" s="132" t="s">
        <v>708</v>
      </c>
      <c r="G67" s="309"/>
      <c r="H67" s="132"/>
      <c r="I67" s="132" t="s">
        <v>74</v>
      </c>
      <c r="J67" s="308" t="s">
        <v>73</v>
      </c>
      <c r="K67" s="132" t="s">
        <v>74</v>
      </c>
      <c r="L67" s="313" t="s">
        <v>721</v>
      </c>
      <c r="M67" s="315">
        <v>45749</v>
      </c>
      <c r="N67" s="315">
        <v>45777</v>
      </c>
      <c r="O67" s="319"/>
      <c r="P67" s="319"/>
      <c r="Q67" s="31"/>
      <c r="R67" s="31"/>
      <c r="S67" s="152"/>
      <c r="T67" s="132">
        <v>0</v>
      </c>
      <c r="U67" s="306">
        <v>0</v>
      </c>
      <c r="V67" s="132">
        <v>8</v>
      </c>
      <c r="W67" s="306">
        <v>279.7</v>
      </c>
      <c r="X67" s="132">
        <f t="shared" si="4"/>
        <v>8</v>
      </c>
      <c r="Y67" s="340">
        <f t="shared" si="2"/>
        <v>2237.6</v>
      </c>
      <c r="Z67" s="340">
        <f t="shared" si="3"/>
        <v>2237.6</v>
      </c>
      <c r="AA67" s="18" t="s">
        <v>453</v>
      </c>
    </row>
    <row r="68" spans="1:27" ht="15.75" customHeight="1" x14ac:dyDescent="0.2">
      <c r="A68" s="156" t="s">
        <v>374</v>
      </c>
      <c r="B68" s="18" t="s">
        <v>751</v>
      </c>
      <c r="C68" s="21" t="s">
        <v>158</v>
      </c>
      <c r="D68" s="132" t="s">
        <v>728</v>
      </c>
      <c r="E68" s="132" t="s">
        <v>451</v>
      </c>
      <c r="F68" s="132" t="s">
        <v>708</v>
      </c>
      <c r="G68" s="309"/>
      <c r="H68" s="132"/>
      <c r="I68" s="132" t="s">
        <v>74</v>
      </c>
      <c r="J68" s="308" t="s">
        <v>73</v>
      </c>
      <c r="K68" s="132" t="s">
        <v>74</v>
      </c>
      <c r="L68" s="313" t="s">
        <v>721</v>
      </c>
      <c r="M68" s="291">
        <v>45751</v>
      </c>
      <c r="N68" s="291">
        <v>45771</v>
      </c>
      <c r="O68" s="132"/>
      <c r="P68" s="310"/>
      <c r="Q68" s="31"/>
      <c r="R68" s="31"/>
      <c r="S68" s="152"/>
      <c r="T68" s="132">
        <v>0</v>
      </c>
      <c r="U68" s="306">
        <v>0</v>
      </c>
      <c r="V68" s="132">
        <v>7</v>
      </c>
      <c r="W68" s="306">
        <v>279.7</v>
      </c>
      <c r="X68" s="132">
        <f t="shared" si="4"/>
        <v>7</v>
      </c>
      <c r="Y68" s="340">
        <f t="shared" si="2"/>
        <v>1957.8999999999999</v>
      </c>
      <c r="Z68" s="340">
        <f t="shared" si="3"/>
        <v>1957.8999999999999</v>
      </c>
      <c r="AA68" s="18" t="s">
        <v>453</v>
      </c>
    </row>
    <row r="69" spans="1:27" ht="15.75" customHeight="1" x14ac:dyDescent="0.2">
      <c r="A69" s="156" t="s">
        <v>374</v>
      </c>
      <c r="B69" s="18" t="s">
        <v>751</v>
      </c>
      <c r="C69" s="21" t="s">
        <v>354</v>
      </c>
      <c r="D69" s="132" t="s">
        <v>729</v>
      </c>
      <c r="E69" s="132" t="s">
        <v>451</v>
      </c>
      <c r="F69" s="132" t="s">
        <v>708</v>
      </c>
      <c r="G69" s="309"/>
      <c r="H69" s="132"/>
      <c r="I69" s="132" t="s">
        <v>74</v>
      </c>
      <c r="J69" s="308" t="s">
        <v>73</v>
      </c>
      <c r="K69" s="132" t="s">
        <v>74</v>
      </c>
      <c r="L69" s="313" t="s">
        <v>721</v>
      </c>
      <c r="M69" s="291">
        <v>45751</v>
      </c>
      <c r="N69" s="291">
        <v>45771</v>
      </c>
      <c r="O69" s="132"/>
      <c r="P69" s="310"/>
      <c r="Q69" s="31"/>
      <c r="R69" s="31"/>
      <c r="S69" s="152"/>
      <c r="T69" s="132">
        <v>0</v>
      </c>
      <c r="U69" s="306">
        <v>0</v>
      </c>
      <c r="V69" s="132">
        <v>7</v>
      </c>
      <c r="W69" s="306">
        <v>279.7</v>
      </c>
      <c r="X69" s="132">
        <f t="shared" si="4"/>
        <v>7</v>
      </c>
      <c r="Y69" s="340">
        <f t="shared" si="2"/>
        <v>1957.8999999999999</v>
      </c>
      <c r="Z69" s="340">
        <f t="shared" si="3"/>
        <v>1957.8999999999999</v>
      </c>
      <c r="AA69" s="18" t="s">
        <v>453</v>
      </c>
    </row>
    <row r="70" spans="1:27" ht="15.75" customHeight="1" x14ac:dyDescent="0.2">
      <c r="A70" s="156" t="s">
        <v>374</v>
      </c>
      <c r="B70" s="18" t="s">
        <v>751</v>
      </c>
      <c r="C70" s="21" t="s">
        <v>156</v>
      </c>
      <c r="D70" s="132" t="s">
        <v>730</v>
      </c>
      <c r="E70" s="132" t="s">
        <v>451</v>
      </c>
      <c r="F70" s="132" t="s">
        <v>708</v>
      </c>
      <c r="G70" s="309"/>
      <c r="H70" s="132"/>
      <c r="I70" s="132" t="s">
        <v>74</v>
      </c>
      <c r="J70" s="308" t="s">
        <v>73</v>
      </c>
      <c r="K70" s="132" t="s">
        <v>74</v>
      </c>
      <c r="L70" s="313" t="s">
        <v>721</v>
      </c>
      <c r="M70" s="291">
        <v>45754</v>
      </c>
      <c r="N70" s="291">
        <v>45777</v>
      </c>
      <c r="O70" s="132"/>
      <c r="P70" s="310"/>
      <c r="Q70" s="31"/>
      <c r="R70" s="31"/>
      <c r="S70" s="152"/>
      <c r="T70" s="132">
        <v>0</v>
      </c>
      <c r="U70" s="306">
        <v>0</v>
      </c>
      <c r="V70" s="132">
        <v>11</v>
      </c>
      <c r="W70" s="306">
        <v>279.7</v>
      </c>
      <c r="X70" s="132">
        <f t="shared" si="4"/>
        <v>11</v>
      </c>
      <c r="Y70" s="340">
        <f t="shared" si="2"/>
        <v>3076.7</v>
      </c>
      <c r="Z70" s="340">
        <f t="shared" si="3"/>
        <v>3076.7</v>
      </c>
      <c r="AA70" s="18" t="s">
        <v>453</v>
      </c>
    </row>
    <row r="71" spans="1:27" ht="15.75" customHeight="1" x14ac:dyDescent="0.2">
      <c r="A71" s="156" t="s">
        <v>374</v>
      </c>
      <c r="B71" s="18" t="s">
        <v>751</v>
      </c>
      <c r="C71" s="21" t="s">
        <v>152</v>
      </c>
      <c r="D71" s="308" t="s">
        <v>731</v>
      </c>
      <c r="E71" s="132" t="s">
        <v>451</v>
      </c>
      <c r="F71" s="132" t="s">
        <v>708</v>
      </c>
      <c r="G71" s="309"/>
      <c r="H71" s="308"/>
      <c r="I71" s="308" t="s">
        <v>74</v>
      </c>
      <c r="J71" s="308" t="s">
        <v>73</v>
      </c>
      <c r="K71" s="308" t="s">
        <v>74</v>
      </c>
      <c r="L71" s="313" t="s">
        <v>721</v>
      </c>
      <c r="M71" s="311">
        <v>45391</v>
      </c>
      <c r="N71" s="311">
        <v>45411</v>
      </c>
      <c r="O71" s="308"/>
      <c r="P71" s="312"/>
      <c r="Q71" s="31"/>
      <c r="R71" s="31"/>
      <c r="S71" s="152"/>
      <c r="T71" s="132">
        <v>0</v>
      </c>
      <c r="U71" s="306">
        <v>0</v>
      </c>
      <c r="V71" s="132">
        <v>7</v>
      </c>
      <c r="W71" s="306">
        <v>279.7</v>
      </c>
      <c r="X71" s="132">
        <f t="shared" si="4"/>
        <v>7</v>
      </c>
      <c r="Y71" s="340">
        <f t="shared" si="2"/>
        <v>1957.8999999999999</v>
      </c>
      <c r="Z71" s="340">
        <f t="shared" si="3"/>
        <v>1957.8999999999999</v>
      </c>
      <c r="AA71" s="18" t="s">
        <v>453</v>
      </c>
    </row>
    <row r="72" spans="1:27" ht="15.75" customHeight="1" x14ac:dyDescent="0.2">
      <c r="A72" s="156" t="s">
        <v>374</v>
      </c>
      <c r="B72" s="18" t="s">
        <v>751</v>
      </c>
      <c r="C72" s="21" t="s">
        <v>151</v>
      </c>
      <c r="D72" s="308" t="s">
        <v>419</v>
      </c>
      <c r="E72" s="132" t="s">
        <v>451</v>
      </c>
      <c r="F72" s="132" t="s">
        <v>708</v>
      </c>
      <c r="G72" s="309"/>
      <c r="H72" s="308"/>
      <c r="I72" s="308" t="s">
        <v>74</v>
      </c>
      <c r="J72" s="308" t="s">
        <v>73</v>
      </c>
      <c r="K72" s="308" t="s">
        <v>74</v>
      </c>
      <c r="L72" s="313" t="s">
        <v>721</v>
      </c>
      <c r="M72" s="311">
        <v>45750</v>
      </c>
      <c r="N72" s="311">
        <v>45777</v>
      </c>
      <c r="O72" s="308"/>
      <c r="P72" s="312"/>
      <c r="Q72" s="31"/>
      <c r="R72" s="31"/>
      <c r="S72" s="152"/>
      <c r="T72" s="132">
        <v>0</v>
      </c>
      <c r="U72" s="306">
        <v>0</v>
      </c>
      <c r="V72" s="132">
        <v>11</v>
      </c>
      <c r="W72" s="306">
        <v>279.7</v>
      </c>
      <c r="X72" s="132">
        <f t="shared" si="4"/>
        <v>11</v>
      </c>
      <c r="Y72" s="340">
        <f t="shared" si="2"/>
        <v>3076.7</v>
      </c>
      <c r="Z72" s="340">
        <f t="shared" si="3"/>
        <v>3076.7</v>
      </c>
      <c r="AA72" s="18" t="s">
        <v>453</v>
      </c>
    </row>
    <row r="73" spans="1:27" ht="15.75" customHeight="1" x14ac:dyDescent="0.2">
      <c r="A73" s="156" t="s">
        <v>374</v>
      </c>
      <c r="B73" s="18" t="s">
        <v>751</v>
      </c>
      <c r="C73" s="21" t="s">
        <v>353</v>
      </c>
      <c r="D73" s="308" t="s">
        <v>723</v>
      </c>
      <c r="E73" s="132" t="s">
        <v>451</v>
      </c>
      <c r="F73" s="132" t="s">
        <v>708</v>
      </c>
      <c r="G73" s="309"/>
      <c r="H73" s="308"/>
      <c r="I73" s="308" t="s">
        <v>74</v>
      </c>
      <c r="J73" s="308" t="s">
        <v>73</v>
      </c>
      <c r="K73" s="308" t="s">
        <v>74</v>
      </c>
      <c r="L73" s="313" t="s">
        <v>721</v>
      </c>
      <c r="M73" s="311">
        <v>45748</v>
      </c>
      <c r="N73" s="311">
        <v>45776</v>
      </c>
      <c r="O73" s="308"/>
      <c r="P73" s="312"/>
      <c r="Q73" s="31"/>
      <c r="R73" s="31"/>
      <c r="S73" s="152"/>
      <c r="T73" s="132">
        <v>0</v>
      </c>
      <c r="U73" s="306">
        <v>0</v>
      </c>
      <c r="V73" s="132">
        <v>8</v>
      </c>
      <c r="W73" s="306">
        <v>279.7</v>
      </c>
      <c r="X73" s="132">
        <f t="shared" si="4"/>
        <v>8</v>
      </c>
      <c r="Y73" s="340">
        <f t="shared" si="2"/>
        <v>2237.6</v>
      </c>
      <c r="Z73" s="340">
        <f t="shared" si="3"/>
        <v>2237.6</v>
      </c>
      <c r="AA73" s="18" t="s">
        <v>453</v>
      </c>
    </row>
    <row r="74" spans="1:27" ht="15.75" customHeight="1" x14ac:dyDescent="0.2">
      <c r="A74" s="156" t="s">
        <v>374</v>
      </c>
      <c r="B74" s="18" t="s">
        <v>751</v>
      </c>
      <c r="C74" s="21" t="s">
        <v>360</v>
      </c>
      <c r="D74" s="132" t="s">
        <v>732</v>
      </c>
      <c r="E74" s="132" t="s">
        <v>451</v>
      </c>
      <c r="F74" s="132" t="s">
        <v>708</v>
      </c>
      <c r="G74" s="309"/>
      <c r="H74" s="308"/>
      <c r="I74" s="308" t="s">
        <v>74</v>
      </c>
      <c r="J74" s="308" t="s">
        <v>73</v>
      </c>
      <c r="K74" s="132" t="s">
        <v>74</v>
      </c>
      <c r="L74" s="125" t="s">
        <v>733</v>
      </c>
      <c r="M74" s="291">
        <v>45749</v>
      </c>
      <c r="N74" s="291">
        <v>45777</v>
      </c>
      <c r="O74" s="132"/>
      <c r="P74" s="310"/>
      <c r="Q74" s="31"/>
      <c r="R74" s="31"/>
      <c r="S74" s="152"/>
      <c r="T74" s="132">
        <v>0</v>
      </c>
      <c r="U74" s="306">
        <v>0</v>
      </c>
      <c r="V74" s="132">
        <v>8</v>
      </c>
      <c r="W74" s="306">
        <v>279.7</v>
      </c>
      <c r="X74" s="132">
        <f t="shared" si="4"/>
        <v>8</v>
      </c>
      <c r="Y74" s="340">
        <f t="shared" si="2"/>
        <v>2237.6</v>
      </c>
      <c r="Z74" s="340">
        <f t="shared" si="3"/>
        <v>2237.6</v>
      </c>
      <c r="AA74" s="18" t="s">
        <v>453</v>
      </c>
    </row>
    <row r="75" spans="1:27" ht="15.75" customHeight="1" x14ac:dyDescent="0.2">
      <c r="A75" s="156" t="s">
        <v>374</v>
      </c>
      <c r="B75" s="18" t="s">
        <v>751</v>
      </c>
      <c r="C75" s="21" t="s">
        <v>161</v>
      </c>
      <c r="D75" s="132" t="s">
        <v>734</v>
      </c>
      <c r="E75" s="132" t="s">
        <v>451</v>
      </c>
      <c r="F75" s="132" t="s">
        <v>708</v>
      </c>
      <c r="G75" s="309"/>
      <c r="H75" s="308"/>
      <c r="I75" s="132" t="s">
        <v>74</v>
      </c>
      <c r="J75" s="308" t="s">
        <v>73</v>
      </c>
      <c r="K75" s="132" t="s">
        <v>74</v>
      </c>
      <c r="L75" s="125" t="s">
        <v>733</v>
      </c>
      <c r="M75" s="291">
        <v>45748</v>
      </c>
      <c r="N75" s="291">
        <v>45776</v>
      </c>
      <c r="O75" s="132"/>
      <c r="P75" s="310"/>
      <c r="Q75" s="31"/>
      <c r="R75" s="31"/>
      <c r="S75" s="152"/>
      <c r="T75" s="132">
        <v>0</v>
      </c>
      <c r="U75" s="306">
        <v>0</v>
      </c>
      <c r="V75" s="132">
        <v>12</v>
      </c>
      <c r="W75" s="306">
        <v>279.7</v>
      </c>
      <c r="X75" s="132">
        <v>12</v>
      </c>
      <c r="Y75" s="340">
        <f t="shared" si="2"/>
        <v>3356.3999999999996</v>
      </c>
      <c r="Z75" s="340">
        <f t="shared" si="3"/>
        <v>3356.3999999999996</v>
      </c>
      <c r="AA75" s="18" t="s">
        <v>453</v>
      </c>
    </row>
    <row r="76" spans="1:27" ht="15.75" customHeight="1" x14ac:dyDescent="0.2">
      <c r="A76" s="156" t="s">
        <v>374</v>
      </c>
      <c r="B76" s="18" t="s">
        <v>751</v>
      </c>
      <c r="C76" s="21" t="s">
        <v>163</v>
      </c>
      <c r="D76" s="132" t="s">
        <v>735</v>
      </c>
      <c r="E76" s="132" t="s">
        <v>451</v>
      </c>
      <c r="F76" s="132" t="s">
        <v>708</v>
      </c>
      <c r="G76" s="309"/>
      <c r="H76" s="308"/>
      <c r="I76" s="132" t="s">
        <v>74</v>
      </c>
      <c r="J76" s="308" t="s">
        <v>73</v>
      </c>
      <c r="K76" s="132" t="s">
        <v>74</v>
      </c>
      <c r="L76" s="125" t="s">
        <v>733</v>
      </c>
      <c r="M76" s="291">
        <v>45385</v>
      </c>
      <c r="N76" s="291">
        <v>45777</v>
      </c>
      <c r="O76" s="132"/>
      <c r="P76" s="310"/>
      <c r="Q76" s="31"/>
      <c r="R76" s="31"/>
      <c r="S76" s="152"/>
      <c r="T76" s="132">
        <v>0</v>
      </c>
      <c r="U76" s="306">
        <v>0</v>
      </c>
      <c r="V76" s="132">
        <v>12</v>
      </c>
      <c r="W76" s="306">
        <v>279.7</v>
      </c>
      <c r="X76" s="132">
        <f t="shared" si="4"/>
        <v>12</v>
      </c>
      <c r="Y76" s="340">
        <f t="shared" si="2"/>
        <v>3356.3999999999996</v>
      </c>
      <c r="Z76" s="340">
        <f t="shared" si="3"/>
        <v>3356.3999999999996</v>
      </c>
      <c r="AA76" s="18" t="s">
        <v>453</v>
      </c>
    </row>
    <row r="77" spans="1:27" ht="15.75" customHeight="1" x14ac:dyDescent="0.2">
      <c r="A77" s="156" t="s">
        <v>374</v>
      </c>
      <c r="B77" s="18" t="s">
        <v>751</v>
      </c>
      <c r="C77" s="21" t="s">
        <v>165</v>
      </c>
      <c r="D77" s="132" t="s">
        <v>736</v>
      </c>
      <c r="E77" s="132" t="s">
        <v>451</v>
      </c>
      <c r="F77" s="132" t="s">
        <v>708</v>
      </c>
      <c r="G77" s="309"/>
      <c r="H77" s="308"/>
      <c r="I77" s="132" t="s">
        <v>74</v>
      </c>
      <c r="J77" s="308" t="s">
        <v>73</v>
      </c>
      <c r="K77" s="132" t="s">
        <v>74</v>
      </c>
      <c r="L77" s="125" t="s">
        <v>733</v>
      </c>
      <c r="M77" s="291">
        <v>45754</v>
      </c>
      <c r="N77" s="291">
        <v>45774</v>
      </c>
      <c r="O77" s="132"/>
      <c r="P77" s="310"/>
      <c r="Q77" s="31"/>
      <c r="R77" s="31"/>
      <c r="S77" s="152"/>
      <c r="T77" s="132">
        <v>0</v>
      </c>
      <c r="U77" s="306">
        <v>0</v>
      </c>
      <c r="V77" s="132">
        <v>7</v>
      </c>
      <c r="W77" s="306">
        <v>279.7</v>
      </c>
      <c r="X77" s="132">
        <f t="shared" si="4"/>
        <v>7</v>
      </c>
      <c r="Y77" s="340">
        <f t="shared" si="2"/>
        <v>1957.8999999999999</v>
      </c>
      <c r="Z77" s="340">
        <f t="shared" si="3"/>
        <v>1957.8999999999999</v>
      </c>
      <c r="AA77" s="18" t="s">
        <v>453</v>
      </c>
    </row>
    <row r="78" spans="1:27" ht="15.75" customHeight="1" x14ac:dyDescent="0.2">
      <c r="A78" s="156" t="s">
        <v>374</v>
      </c>
      <c r="B78" s="18" t="s">
        <v>751</v>
      </c>
      <c r="C78" s="303" t="s">
        <v>737</v>
      </c>
      <c r="D78" s="303" t="s">
        <v>738</v>
      </c>
      <c r="E78" s="132" t="s">
        <v>451</v>
      </c>
      <c r="F78" s="132" t="s">
        <v>708</v>
      </c>
      <c r="G78" s="309"/>
      <c r="H78" s="308"/>
      <c r="I78" s="132" t="s">
        <v>74</v>
      </c>
      <c r="J78" s="308" t="s">
        <v>73</v>
      </c>
      <c r="K78" s="132" t="s">
        <v>74</v>
      </c>
      <c r="L78" s="125" t="s">
        <v>733</v>
      </c>
      <c r="M78" s="291">
        <v>45751</v>
      </c>
      <c r="N78" s="291">
        <v>45771</v>
      </c>
      <c r="O78" s="132"/>
      <c r="P78" s="310"/>
      <c r="Q78" s="31"/>
      <c r="R78" s="31"/>
      <c r="S78" s="152"/>
      <c r="T78" s="132">
        <v>0</v>
      </c>
      <c r="U78" s="306">
        <v>0</v>
      </c>
      <c r="V78" s="132">
        <v>7</v>
      </c>
      <c r="W78" s="306">
        <v>279.7</v>
      </c>
      <c r="X78" s="132">
        <v>7</v>
      </c>
      <c r="Y78" s="340">
        <f t="shared" si="2"/>
        <v>1957.8999999999999</v>
      </c>
      <c r="Z78" s="340">
        <f t="shared" si="3"/>
        <v>1957.8999999999999</v>
      </c>
      <c r="AA78" s="18" t="s">
        <v>453</v>
      </c>
    </row>
    <row r="79" spans="1:27" ht="15.75" customHeight="1" x14ac:dyDescent="0.2">
      <c r="A79" s="156" t="s">
        <v>374</v>
      </c>
      <c r="B79" s="18" t="s">
        <v>751</v>
      </c>
      <c r="C79" s="21" t="s">
        <v>164</v>
      </c>
      <c r="D79" s="132" t="s">
        <v>739</v>
      </c>
      <c r="E79" s="132" t="s">
        <v>451</v>
      </c>
      <c r="F79" s="132" t="s">
        <v>708</v>
      </c>
      <c r="G79" s="309"/>
      <c r="H79" s="308"/>
      <c r="I79" s="132" t="s">
        <v>74</v>
      </c>
      <c r="J79" s="308" t="s">
        <v>73</v>
      </c>
      <c r="K79" s="132" t="s">
        <v>74</v>
      </c>
      <c r="L79" s="125" t="s">
        <v>733</v>
      </c>
      <c r="M79" s="291">
        <v>45751</v>
      </c>
      <c r="N79" s="291">
        <v>45771</v>
      </c>
      <c r="O79" s="132"/>
      <c r="P79" s="310"/>
      <c r="Q79" s="31"/>
      <c r="R79" s="31"/>
      <c r="S79" s="152"/>
      <c r="T79" s="132">
        <v>0</v>
      </c>
      <c r="U79" s="306">
        <v>0</v>
      </c>
      <c r="V79" s="132">
        <v>7</v>
      </c>
      <c r="W79" s="306">
        <v>279.7</v>
      </c>
      <c r="X79" s="132">
        <f t="shared" si="4"/>
        <v>7</v>
      </c>
      <c r="Y79" s="340">
        <f t="shared" si="2"/>
        <v>1957.8999999999999</v>
      </c>
      <c r="Z79" s="340">
        <f t="shared" si="3"/>
        <v>1957.8999999999999</v>
      </c>
      <c r="AA79" s="18" t="s">
        <v>453</v>
      </c>
    </row>
    <row r="80" spans="1:27" ht="15.75" customHeight="1" x14ac:dyDescent="0.2">
      <c r="A80" s="156" t="s">
        <v>374</v>
      </c>
      <c r="B80" s="18" t="s">
        <v>751</v>
      </c>
      <c r="C80" s="21" t="s">
        <v>361</v>
      </c>
      <c r="D80" s="132" t="s">
        <v>740</v>
      </c>
      <c r="E80" s="132" t="s">
        <v>451</v>
      </c>
      <c r="F80" s="132" t="s">
        <v>708</v>
      </c>
      <c r="G80" s="309"/>
      <c r="H80" s="308"/>
      <c r="I80" s="132" t="s">
        <v>74</v>
      </c>
      <c r="J80" s="308" t="s">
        <v>73</v>
      </c>
      <c r="K80" s="132" t="s">
        <v>74</v>
      </c>
      <c r="L80" s="125" t="s">
        <v>733</v>
      </c>
      <c r="M80" s="291">
        <v>45754</v>
      </c>
      <c r="N80" s="291">
        <v>45774</v>
      </c>
      <c r="O80" s="132"/>
      <c r="P80" s="310"/>
      <c r="Q80" s="31"/>
      <c r="R80" s="31"/>
      <c r="S80" s="152"/>
      <c r="T80" s="132">
        <v>0</v>
      </c>
      <c r="U80" s="306">
        <v>0</v>
      </c>
      <c r="V80" s="132">
        <v>7</v>
      </c>
      <c r="W80" s="306">
        <v>279.7</v>
      </c>
      <c r="X80" s="132">
        <f t="shared" si="4"/>
        <v>7</v>
      </c>
      <c r="Y80" s="340">
        <f t="shared" ref="Y80:Y88" si="5">(T80*U80)+(V80*W80)</f>
        <v>1957.8999999999999</v>
      </c>
      <c r="Z80" s="340">
        <f t="shared" ref="Z80:Z88" si="6">(T80*U80)+(V80*W80)</f>
        <v>1957.8999999999999</v>
      </c>
      <c r="AA80" s="18" t="s">
        <v>453</v>
      </c>
    </row>
    <row r="81" spans="1:29" ht="15.75" customHeight="1" x14ac:dyDescent="0.2">
      <c r="A81" s="156" t="s">
        <v>374</v>
      </c>
      <c r="B81" s="18" t="s">
        <v>751</v>
      </c>
      <c r="C81" s="21" t="s">
        <v>370</v>
      </c>
      <c r="D81" s="132" t="s">
        <v>741</v>
      </c>
      <c r="E81" s="132" t="s">
        <v>451</v>
      </c>
      <c r="F81" s="132" t="s">
        <v>708</v>
      </c>
      <c r="G81" s="309"/>
      <c r="H81" s="308"/>
      <c r="I81" s="132" t="s">
        <v>74</v>
      </c>
      <c r="J81" s="308" t="s">
        <v>73</v>
      </c>
      <c r="K81" s="132" t="s">
        <v>74</v>
      </c>
      <c r="L81" s="125" t="s">
        <v>733</v>
      </c>
      <c r="M81" s="291">
        <v>45750</v>
      </c>
      <c r="N81" s="291">
        <v>45776</v>
      </c>
      <c r="O81" s="132"/>
      <c r="P81" s="310"/>
      <c r="Q81" s="31"/>
      <c r="R81" s="31"/>
      <c r="S81" s="152"/>
      <c r="T81" s="132">
        <v>0</v>
      </c>
      <c r="U81" s="306">
        <v>0</v>
      </c>
      <c r="V81" s="132">
        <v>10</v>
      </c>
      <c r="W81" s="306">
        <v>279.7</v>
      </c>
      <c r="X81" s="132">
        <f t="shared" si="4"/>
        <v>10</v>
      </c>
      <c r="Y81" s="340">
        <f t="shared" si="5"/>
        <v>2797</v>
      </c>
      <c r="Z81" s="340">
        <f t="shared" si="6"/>
        <v>2797</v>
      </c>
      <c r="AA81" s="18" t="s">
        <v>453</v>
      </c>
    </row>
    <row r="82" spans="1:29" ht="15.75" customHeight="1" x14ac:dyDescent="0.2">
      <c r="A82" s="156" t="s">
        <v>374</v>
      </c>
      <c r="B82" s="18" t="s">
        <v>751</v>
      </c>
      <c r="C82" s="303" t="s">
        <v>153</v>
      </c>
      <c r="D82" s="303" t="s">
        <v>742</v>
      </c>
      <c r="E82" s="132" t="s">
        <v>451</v>
      </c>
      <c r="F82" s="132" t="s">
        <v>708</v>
      </c>
      <c r="G82" s="309"/>
      <c r="H82" s="308"/>
      <c r="I82" s="132" t="s">
        <v>74</v>
      </c>
      <c r="J82" s="308" t="s">
        <v>73</v>
      </c>
      <c r="K82" s="132" t="s">
        <v>74</v>
      </c>
      <c r="L82" s="125" t="s">
        <v>733</v>
      </c>
      <c r="M82" s="291">
        <v>45748</v>
      </c>
      <c r="N82" s="291">
        <v>45776</v>
      </c>
      <c r="O82" s="132"/>
      <c r="P82" s="310"/>
      <c r="Q82" s="31"/>
      <c r="R82" s="31"/>
      <c r="S82" s="152"/>
      <c r="T82" s="132">
        <v>0</v>
      </c>
      <c r="U82" s="306">
        <v>0</v>
      </c>
      <c r="V82" s="132">
        <v>7</v>
      </c>
      <c r="W82" s="306">
        <v>279.7</v>
      </c>
      <c r="X82" s="132">
        <v>7</v>
      </c>
      <c r="Y82" s="340">
        <f t="shared" si="5"/>
        <v>1957.8999999999999</v>
      </c>
      <c r="Z82" s="340">
        <f t="shared" si="6"/>
        <v>1957.8999999999999</v>
      </c>
      <c r="AA82" s="18" t="s">
        <v>453</v>
      </c>
    </row>
    <row r="83" spans="1:29" ht="15.75" customHeight="1" x14ac:dyDescent="0.2">
      <c r="A83" s="156" t="s">
        <v>374</v>
      </c>
      <c r="B83" s="18" t="s">
        <v>751</v>
      </c>
      <c r="C83" s="21" t="s">
        <v>172</v>
      </c>
      <c r="D83" s="303" t="s">
        <v>743</v>
      </c>
      <c r="E83" s="132" t="s">
        <v>451</v>
      </c>
      <c r="F83" s="132" t="s">
        <v>708</v>
      </c>
      <c r="G83" s="309"/>
      <c r="H83" s="308"/>
      <c r="I83" s="132" t="s">
        <v>74</v>
      </c>
      <c r="J83" s="308" t="s">
        <v>73</v>
      </c>
      <c r="K83" s="132" t="s">
        <v>74</v>
      </c>
      <c r="L83" s="125" t="s">
        <v>733</v>
      </c>
      <c r="M83" s="291">
        <v>45748</v>
      </c>
      <c r="N83" s="291">
        <v>45776</v>
      </c>
      <c r="O83" s="132"/>
      <c r="P83" s="310"/>
      <c r="Q83" s="31"/>
      <c r="R83" s="31"/>
      <c r="S83" s="152"/>
      <c r="T83" s="132">
        <v>0</v>
      </c>
      <c r="U83" s="306">
        <v>0</v>
      </c>
      <c r="V83" s="132">
        <v>7</v>
      </c>
      <c r="W83" s="306">
        <v>279.7</v>
      </c>
      <c r="X83" s="132">
        <f t="shared" si="4"/>
        <v>7</v>
      </c>
      <c r="Y83" s="340">
        <f t="shared" si="5"/>
        <v>1957.8999999999999</v>
      </c>
      <c r="Z83" s="340">
        <f t="shared" si="6"/>
        <v>1957.8999999999999</v>
      </c>
      <c r="AA83" s="18" t="s">
        <v>453</v>
      </c>
    </row>
    <row r="84" spans="1:29" ht="15.75" customHeight="1" x14ac:dyDescent="0.2">
      <c r="A84" s="156" t="s">
        <v>374</v>
      </c>
      <c r="B84" s="18" t="s">
        <v>751</v>
      </c>
      <c r="C84" s="21" t="s">
        <v>357</v>
      </c>
      <c r="D84" s="132" t="s">
        <v>744</v>
      </c>
      <c r="E84" s="132" t="s">
        <v>451</v>
      </c>
      <c r="F84" s="132" t="s">
        <v>708</v>
      </c>
      <c r="G84" s="309"/>
      <c r="H84" s="308"/>
      <c r="I84" s="132" t="s">
        <v>74</v>
      </c>
      <c r="J84" s="308" t="s">
        <v>73</v>
      </c>
      <c r="K84" s="132" t="s">
        <v>74</v>
      </c>
      <c r="L84" s="125" t="s">
        <v>733</v>
      </c>
      <c r="M84" s="291">
        <v>45748</v>
      </c>
      <c r="N84" s="291">
        <v>45776</v>
      </c>
      <c r="O84" s="132"/>
      <c r="P84" s="310"/>
      <c r="Q84" s="31"/>
      <c r="R84" s="31"/>
      <c r="S84" s="152"/>
      <c r="T84" s="132">
        <v>0</v>
      </c>
      <c r="U84" s="306">
        <v>0</v>
      </c>
      <c r="V84" s="132">
        <v>8</v>
      </c>
      <c r="W84" s="306">
        <v>279.7</v>
      </c>
      <c r="X84" s="132">
        <f t="shared" si="4"/>
        <v>8</v>
      </c>
      <c r="Y84" s="340">
        <f t="shared" si="5"/>
        <v>2237.6</v>
      </c>
      <c r="Z84" s="340">
        <f t="shared" si="6"/>
        <v>2237.6</v>
      </c>
      <c r="AA84" s="18" t="s">
        <v>453</v>
      </c>
    </row>
    <row r="85" spans="1:29" ht="15.75" customHeight="1" x14ac:dyDescent="0.2">
      <c r="A85" s="156" t="s">
        <v>374</v>
      </c>
      <c r="B85" s="18" t="s">
        <v>751</v>
      </c>
      <c r="C85" s="303" t="s">
        <v>745</v>
      </c>
      <c r="D85" s="303" t="s">
        <v>746</v>
      </c>
      <c r="E85" s="132" t="s">
        <v>451</v>
      </c>
      <c r="F85" s="132" t="s">
        <v>708</v>
      </c>
      <c r="G85" s="309"/>
      <c r="H85" s="308"/>
      <c r="I85" s="132" t="s">
        <v>74</v>
      </c>
      <c r="J85" s="308" t="s">
        <v>73</v>
      </c>
      <c r="K85" s="132" t="s">
        <v>74</v>
      </c>
      <c r="L85" s="125" t="s">
        <v>733</v>
      </c>
      <c r="M85" s="291">
        <v>45749</v>
      </c>
      <c r="N85" s="291">
        <v>45777</v>
      </c>
      <c r="O85" s="132"/>
      <c r="P85" s="310"/>
      <c r="Q85" s="31"/>
      <c r="R85" s="31"/>
      <c r="S85" s="152"/>
      <c r="T85" s="132">
        <v>0</v>
      </c>
      <c r="U85" s="306">
        <v>0</v>
      </c>
      <c r="V85" s="132">
        <v>8</v>
      </c>
      <c r="W85" s="306">
        <v>279.7</v>
      </c>
      <c r="X85" s="132">
        <f t="shared" si="4"/>
        <v>8</v>
      </c>
      <c r="Y85" s="340">
        <f t="shared" si="5"/>
        <v>2237.6</v>
      </c>
      <c r="Z85" s="340">
        <f t="shared" si="6"/>
        <v>2237.6</v>
      </c>
      <c r="AA85" s="18" t="s">
        <v>453</v>
      </c>
    </row>
    <row r="86" spans="1:29" ht="15.75" customHeight="1" x14ac:dyDescent="0.2">
      <c r="A86" s="156" t="s">
        <v>374</v>
      </c>
      <c r="B86" s="18" t="s">
        <v>751</v>
      </c>
      <c r="C86" s="303" t="s">
        <v>747</v>
      </c>
      <c r="D86" s="303" t="s">
        <v>748</v>
      </c>
      <c r="E86" s="132" t="s">
        <v>451</v>
      </c>
      <c r="F86" s="132" t="s">
        <v>708</v>
      </c>
      <c r="G86" s="309"/>
      <c r="H86" s="308"/>
      <c r="I86" s="132" t="s">
        <v>74</v>
      </c>
      <c r="J86" s="308" t="s">
        <v>73</v>
      </c>
      <c r="K86" s="132" t="s">
        <v>74</v>
      </c>
      <c r="L86" s="125" t="s">
        <v>733</v>
      </c>
      <c r="M86" s="291">
        <v>45751</v>
      </c>
      <c r="N86" s="291">
        <v>45771</v>
      </c>
      <c r="O86" s="132"/>
      <c r="P86" s="310"/>
      <c r="Q86" s="31"/>
      <c r="R86" s="31"/>
      <c r="S86" s="152"/>
      <c r="T86" s="132">
        <v>0</v>
      </c>
      <c r="U86" s="306">
        <v>0</v>
      </c>
      <c r="V86" s="132">
        <v>7</v>
      </c>
      <c r="W86" s="306">
        <v>279.7</v>
      </c>
      <c r="X86" s="132">
        <f t="shared" si="4"/>
        <v>7</v>
      </c>
      <c r="Y86" s="340">
        <f t="shared" si="5"/>
        <v>1957.8999999999999</v>
      </c>
      <c r="Z86" s="340">
        <f t="shared" si="6"/>
        <v>1957.8999999999999</v>
      </c>
      <c r="AA86" s="18" t="s">
        <v>453</v>
      </c>
    </row>
    <row r="87" spans="1:29" ht="15.75" customHeight="1" x14ac:dyDescent="0.2">
      <c r="A87" s="156" t="s">
        <v>374</v>
      </c>
      <c r="B87" s="18" t="s">
        <v>751</v>
      </c>
      <c r="C87" s="21" t="s">
        <v>169</v>
      </c>
      <c r="D87" s="132" t="s">
        <v>749</v>
      </c>
      <c r="E87" s="132" t="s">
        <v>451</v>
      </c>
      <c r="F87" s="132" t="s">
        <v>708</v>
      </c>
      <c r="G87" s="309"/>
      <c r="H87" s="308"/>
      <c r="I87" s="132" t="s">
        <v>74</v>
      </c>
      <c r="J87" s="308" t="s">
        <v>73</v>
      </c>
      <c r="K87" s="132" t="s">
        <v>74</v>
      </c>
      <c r="L87" s="125" t="s">
        <v>733</v>
      </c>
      <c r="M87" s="291">
        <v>45754</v>
      </c>
      <c r="N87" s="291">
        <v>45774</v>
      </c>
      <c r="O87" s="132"/>
      <c r="P87" s="310"/>
      <c r="Q87" s="31"/>
      <c r="R87" s="31"/>
      <c r="S87" s="152"/>
      <c r="T87" s="132">
        <v>0</v>
      </c>
      <c r="U87" s="306">
        <v>0</v>
      </c>
      <c r="V87" s="132">
        <v>7</v>
      </c>
      <c r="W87" s="306">
        <v>279.7</v>
      </c>
      <c r="X87" s="132">
        <f t="shared" si="4"/>
        <v>7</v>
      </c>
      <c r="Y87" s="340">
        <f t="shared" si="5"/>
        <v>1957.8999999999999</v>
      </c>
      <c r="Z87" s="340">
        <f t="shared" si="6"/>
        <v>1957.8999999999999</v>
      </c>
      <c r="AA87" s="18" t="s">
        <v>453</v>
      </c>
    </row>
    <row r="88" spans="1:29" ht="14.25" x14ac:dyDescent="0.2">
      <c r="A88" s="156" t="s">
        <v>374</v>
      </c>
      <c r="B88" s="18" t="s">
        <v>751</v>
      </c>
      <c r="C88" s="21" t="s">
        <v>166</v>
      </c>
      <c r="D88" s="132" t="s">
        <v>750</v>
      </c>
      <c r="E88" s="132" t="s">
        <v>451</v>
      </c>
      <c r="F88" s="132" t="s">
        <v>708</v>
      </c>
      <c r="G88" s="309"/>
      <c r="H88" s="308"/>
      <c r="I88" s="132" t="s">
        <v>74</v>
      </c>
      <c r="J88" s="308" t="s">
        <v>73</v>
      </c>
      <c r="K88" s="132" t="s">
        <v>74</v>
      </c>
      <c r="L88" s="125" t="s">
        <v>733</v>
      </c>
      <c r="M88" s="291">
        <v>45749</v>
      </c>
      <c r="N88" s="291">
        <v>45777</v>
      </c>
      <c r="O88" s="132"/>
      <c r="P88" s="310"/>
      <c r="Q88" s="31"/>
      <c r="R88" s="31"/>
      <c r="S88" s="109"/>
      <c r="T88" s="132">
        <v>0</v>
      </c>
      <c r="U88" s="306">
        <v>0</v>
      </c>
      <c r="V88" s="132">
        <v>8</v>
      </c>
      <c r="W88" s="306">
        <v>279.7</v>
      </c>
      <c r="X88" s="132">
        <f t="shared" si="4"/>
        <v>8</v>
      </c>
      <c r="Y88" s="340">
        <f t="shared" si="5"/>
        <v>2237.6</v>
      </c>
      <c r="Z88" s="340">
        <f t="shared" si="6"/>
        <v>2237.6</v>
      </c>
      <c r="AA88" s="18" t="s">
        <v>453</v>
      </c>
    </row>
    <row r="89" spans="1:29" ht="28.5" x14ac:dyDescent="0.2">
      <c r="A89" s="156" t="s">
        <v>374</v>
      </c>
      <c r="B89" s="18" t="s">
        <v>133</v>
      </c>
      <c r="C89" s="97" t="s">
        <v>98</v>
      </c>
      <c r="D89" s="39" t="s">
        <v>99</v>
      </c>
      <c r="E89" s="39" t="s">
        <v>100</v>
      </c>
      <c r="F89" s="39" t="s">
        <v>780</v>
      </c>
      <c r="G89" s="51"/>
      <c r="H89" s="39"/>
      <c r="I89" s="39" t="s">
        <v>74</v>
      </c>
      <c r="J89" s="40" t="s">
        <v>76</v>
      </c>
      <c r="K89" s="39" t="s">
        <v>74</v>
      </c>
      <c r="L89" s="41" t="s">
        <v>781</v>
      </c>
      <c r="M89" s="52" t="s">
        <v>782</v>
      </c>
      <c r="N89" s="52" t="s">
        <v>782</v>
      </c>
      <c r="O89" s="52"/>
      <c r="P89" s="102"/>
      <c r="Q89" s="102">
        <v>0</v>
      </c>
      <c r="R89" s="102">
        <v>0</v>
      </c>
      <c r="S89" s="109">
        <f t="shared" ref="S89:S98" si="7">Q89+R89</f>
        <v>0</v>
      </c>
      <c r="T89" s="39">
        <v>0</v>
      </c>
      <c r="U89" s="102">
        <v>559.41</v>
      </c>
      <c r="V89" s="39">
        <v>4</v>
      </c>
      <c r="W89" s="102">
        <v>279.7</v>
      </c>
      <c r="X89" s="39">
        <v>4</v>
      </c>
      <c r="Y89" s="109">
        <v>1118.8</v>
      </c>
      <c r="Z89" s="109">
        <f t="shared" ref="Z89:Z94" si="8">S89+Y89</f>
        <v>1118.8</v>
      </c>
      <c r="AA89" s="103"/>
    </row>
    <row r="90" spans="1:29" ht="28.5" x14ac:dyDescent="0.2">
      <c r="A90" s="156" t="s">
        <v>374</v>
      </c>
      <c r="B90" s="18" t="s">
        <v>133</v>
      </c>
      <c r="C90" s="99" t="s">
        <v>101</v>
      </c>
      <c r="D90" s="18" t="s">
        <v>102</v>
      </c>
      <c r="E90" s="18" t="s">
        <v>103</v>
      </c>
      <c r="F90" s="18" t="s">
        <v>783</v>
      </c>
      <c r="G90" s="28"/>
      <c r="H90" s="18"/>
      <c r="I90" s="18" t="s">
        <v>74</v>
      </c>
      <c r="J90" s="17" t="s">
        <v>76</v>
      </c>
      <c r="K90" s="18" t="s">
        <v>74</v>
      </c>
      <c r="L90" s="29" t="s">
        <v>784</v>
      </c>
      <c r="M90" s="30" t="s">
        <v>785</v>
      </c>
      <c r="N90" s="30" t="s">
        <v>785</v>
      </c>
      <c r="O90" s="30"/>
      <c r="P90" s="31"/>
      <c r="Q90" s="31">
        <v>0</v>
      </c>
      <c r="R90" s="31">
        <v>0</v>
      </c>
      <c r="S90" s="109">
        <f t="shared" si="7"/>
        <v>0</v>
      </c>
      <c r="T90" s="18">
        <v>0</v>
      </c>
      <c r="U90" s="31">
        <v>0</v>
      </c>
      <c r="V90" s="18">
        <v>4</v>
      </c>
      <c r="W90" s="31">
        <v>279.7</v>
      </c>
      <c r="X90" s="18">
        <v>4</v>
      </c>
      <c r="Y90" s="109">
        <v>1678.2</v>
      </c>
      <c r="Z90" s="109">
        <f t="shared" si="8"/>
        <v>1678.2</v>
      </c>
      <c r="AA90" s="32"/>
    </row>
    <row r="91" spans="1:29" ht="99.75" x14ac:dyDescent="0.2">
      <c r="A91" s="156" t="s">
        <v>374</v>
      </c>
      <c r="B91" s="18" t="s">
        <v>133</v>
      </c>
      <c r="C91" s="99" t="s">
        <v>104</v>
      </c>
      <c r="D91" s="18" t="s">
        <v>105</v>
      </c>
      <c r="E91" s="18" t="s">
        <v>106</v>
      </c>
      <c r="F91" s="18" t="s">
        <v>107</v>
      </c>
      <c r="G91" s="28"/>
      <c r="H91" s="18"/>
      <c r="I91" s="18" t="s">
        <v>74</v>
      </c>
      <c r="J91" s="17" t="s">
        <v>76</v>
      </c>
      <c r="K91" s="18" t="s">
        <v>74</v>
      </c>
      <c r="L91" s="29" t="s">
        <v>786</v>
      </c>
      <c r="M91" s="30" t="s">
        <v>787</v>
      </c>
      <c r="N91" s="30" t="s">
        <v>787</v>
      </c>
      <c r="O91" s="30"/>
      <c r="P91" s="31"/>
      <c r="Q91" s="31">
        <v>0</v>
      </c>
      <c r="R91" s="31">
        <v>0</v>
      </c>
      <c r="S91" s="109">
        <f t="shared" si="7"/>
        <v>0</v>
      </c>
      <c r="T91" s="18">
        <v>0</v>
      </c>
      <c r="U91" s="31">
        <v>0</v>
      </c>
      <c r="V91" s="18">
        <v>14</v>
      </c>
      <c r="W91" s="102">
        <v>55</v>
      </c>
      <c r="X91" s="18">
        <v>14</v>
      </c>
      <c r="Y91" s="109">
        <v>770</v>
      </c>
      <c r="Z91" s="109">
        <f t="shared" si="8"/>
        <v>770</v>
      </c>
      <c r="AA91" s="32"/>
      <c r="AB91" s="7"/>
      <c r="AC91" s="7"/>
    </row>
    <row r="92" spans="1:29" ht="42.75" x14ac:dyDescent="0.2">
      <c r="A92" s="156" t="s">
        <v>374</v>
      </c>
      <c r="B92" s="18" t="s">
        <v>133</v>
      </c>
      <c r="C92" s="97" t="s">
        <v>122</v>
      </c>
      <c r="D92" s="39" t="s">
        <v>123</v>
      </c>
      <c r="E92" s="39" t="s">
        <v>82</v>
      </c>
      <c r="F92" s="39" t="s">
        <v>788</v>
      </c>
      <c r="G92" s="51"/>
      <c r="H92" s="39"/>
      <c r="I92" s="39" t="s">
        <v>74</v>
      </c>
      <c r="J92" s="40" t="s">
        <v>121</v>
      </c>
      <c r="K92" s="39" t="s">
        <v>74</v>
      </c>
      <c r="L92" s="41" t="s">
        <v>789</v>
      </c>
      <c r="M92" s="52" t="s">
        <v>790</v>
      </c>
      <c r="N92" s="52" t="s">
        <v>790</v>
      </c>
      <c r="O92" s="52"/>
      <c r="P92" s="102"/>
      <c r="Q92" s="102">
        <v>0</v>
      </c>
      <c r="R92" s="102">
        <v>0</v>
      </c>
      <c r="S92" s="109">
        <f t="shared" si="7"/>
        <v>0</v>
      </c>
      <c r="T92" s="39">
        <v>0</v>
      </c>
      <c r="U92" s="102">
        <v>0</v>
      </c>
      <c r="V92" s="39">
        <v>6</v>
      </c>
      <c r="W92" s="102">
        <v>279.7</v>
      </c>
      <c r="X92" s="39">
        <v>6</v>
      </c>
      <c r="Y92" s="109">
        <f t="shared" ref="Y92:Y95" si="9">(T92*U92)+(V92*W92)</f>
        <v>1678.1999999999998</v>
      </c>
      <c r="Z92" s="109">
        <f t="shared" si="8"/>
        <v>1678.1999999999998</v>
      </c>
      <c r="AA92" s="103"/>
      <c r="AB92" s="7"/>
      <c r="AC92" s="7"/>
    </row>
    <row r="93" spans="1:29" ht="28.5" x14ac:dyDescent="0.2">
      <c r="A93" s="156" t="s">
        <v>374</v>
      </c>
      <c r="B93" s="18" t="s">
        <v>133</v>
      </c>
      <c r="C93" s="97" t="s">
        <v>232</v>
      </c>
      <c r="D93" s="39" t="s">
        <v>119</v>
      </c>
      <c r="E93" s="39" t="s">
        <v>110</v>
      </c>
      <c r="F93" s="39" t="s">
        <v>120</v>
      </c>
      <c r="G93" s="51"/>
      <c r="H93" s="39"/>
      <c r="I93" s="39" t="s">
        <v>74</v>
      </c>
      <c r="J93" s="40" t="s">
        <v>121</v>
      </c>
      <c r="K93" s="39" t="s">
        <v>74</v>
      </c>
      <c r="L93" s="41" t="s">
        <v>791</v>
      </c>
      <c r="M93" s="52" t="s">
        <v>792</v>
      </c>
      <c r="N93" s="52" t="s">
        <v>792</v>
      </c>
      <c r="O93" s="52"/>
      <c r="P93" s="102"/>
      <c r="Q93" s="102">
        <v>0</v>
      </c>
      <c r="R93" s="102">
        <v>0</v>
      </c>
      <c r="S93" s="109">
        <f t="shared" si="7"/>
        <v>0</v>
      </c>
      <c r="T93" s="39">
        <v>0</v>
      </c>
      <c r="U93" s="102">
        <v>527.75</v>
      </c>
      <c r="V93" s="39">
        <v>4</v>
      </c>
      <c r="W93" s="102">
        <v>279.7</v>
      </c>
      <c r="X93" s="39">
        <v>4</v>
      </c>
      <c r="Y93" s="109">
        <f t="shared" si="9"/>
        <v>1118.8</v>
      </c>
      <c r="Z93" s="109">
        <f t="shared" si="8"/>
        <v>1118.8</v>
      </c>
      <c r="AA93" s="103"/>
      <c r="AB93" s="7"/>
      <c r="AC93" s="7"/>
    </row>
    <row r="94" spans="1:29" ht="42.75" x14ac:dyDescent="0.2">
      <c r="A94" s="156" t="s">
        <v>374</v>
      </c>
      <c r="B94" s="18" t="s">
        <v>133</v>
      </c>
      <c r="C94" s="99" t="s">
        <v>108</v>
      </c>
      <c r="D94" s="18" t="s">
        <v>109</v>
      </c>
      <c r="E94" s="18" t="s">
        <v>110</v>
      </c>
      <c r="F94" s="18" t="s">
        <v>111</v>
      </c>
      <c r="G94" s="28"/>
      <c r="H94" s="18"/>
      <c r="I94" s="18" t="s">
        <v>74</v>
      </c>
      <c r="J94" s="17" t="s">
        <v>76</v>
      </c>
      <c r="K94" s="18" t="s">
        <v>74</v>
      </c>
      <c r="L94" s="29" t="s">
        <v>793</v>
      </c>
      <c r="M94" s="30" t="s">
        <v>794</v>
      </c>
      <c r="N94" s="30" t="s">
        <v>794</v>
      </c>
      <c r="O94" s="30"/>
      <c r="P94" s="31"/>
      <c r="Q94" s="31">
        <v>0</v>
      </c>
      <c r="R94" s="31">
        <v>0</v>
      </c>
      <c r="S94" s="109">
        <f t="shared" si="7"/>
        <v>0</v>
      </c>
      <c r="T94" s="18">
        <v>0</v>
      </c>
      <c r="U94" s="31">
        <v>0</v>
      </c>
      <c r="V94" s="18">
        <v>7</v>
      </c>
      <c r="W94" s="102">
        <v>279.7</v>
      </c>
      <c r="X94" s="18">
        <v>7</v>
      </c>
      <c r="Y94" s="109">
        <f t="shared" si="9"/>
        <v>1957.8999999999999</v>
      </c>
      <c r="Z94" s="109">
        <f t="shared" si="8"/>
        <v>1957.8999999999999</v>
      </c>
      <c r="AA94" s="32"/>
      <c r="AB94" s="7"/>
      <c r="AC94" s="7"/>
    </row>
    <row r="95" spans="1:29" ht="28.5" x14ac:dyDescent="0.2">
      <c r="A95" s="156" t="s">
        <v>374</v>
      </c>
      <c r="B95" s="18" t="s">
        <v>133</v>
      </c>
      <c r="C95" s="99" t="s">
        <v>128</v>
      </c>
      <c r="D95" s="18" t="s">
        <v>129</v>
      </c>
      <c r="E95" s="18" t="s">
        <v>112</v>
      </c>
      <c r="F95" s="18" t="s">
        <v>795</v>
      </c>
      <c r="G95" s="28"/>
      <c r="H95" s="18"/>
      <c r="I95" s="18" t="s">
        <v>74</v>
      </c>
      <c r="J95" s="17" t="s">
        <v>76</v>
      </c>
      <c r="K95" s="18" t="s">
        <v>74</v>
      </c>
      <c r="L95" s="29" t="s">
        <v>796</v>
      </c>
      <c r="M95" s="30" t="s">
        <v>797</v>
      </c>
      <c r="N95" s="30" t="s">
        <v>797</v>
      </c>
      <c r="O95" s="30"/>
      <c r="P95" s="31"/>
      <c r="Q95" s="31">
        <v>0</v>
      </c>
      <c r="R95" s="31">
        <v>0</v>
      </c>
      <c r="S95" s="109">
        <f t="shared" si="7"/>
        <v>0</v>
      </c>
      <c r="T95" s="18">
        <v>0</v>
      </c>
      <c r="U95" s="31">
        <v>0</v>
      </c>
      <c r="V95" s="18">
        <v>2</v>
      </c>
      <c r="W95" s="102">
        <v>279.7</v>
      </c>
      <c r="X95" s="18">
        <v>2</v>
      </c>
      <c r="Y95" s="109">
        <f t="shared" si="9"/>
        <v>559.4</v>
      </c>
      <c r="Z95" s="109">
        <f>S95+Y95</f>
        <v>559.4</v>
      </c>
      <c r="AA95" s="32"/>
      <c r="AB95" s="7"/>
      <c r="AC95" s="7"/>
    </row>
    <row r="96" spans="1:29" ht="28.5" x14ac:dyDescent="0.2">
      <c r="A96" s="156" t="s">
        <v>374</v>
      </c>
      <c r="B96" s="18" t="s">
        <v>133</v>
      </c>
      <c r="C96" s="99" t="s">
        <v>116</v>
      </c>
      <c r="D96" s="18" t="s">
        <v>117</v>
      </c>
      <c r="E96" s="18" t="s">
        <v>118</v>
      </c>
      <c r="F96" s="18" t="s">
        <v>111</v>
      </c>
      <c r="G96" s="28"/>
      <c r="H96" s="18"/>
      <c r="I96" s="18" t="s">
        <v>74</v>
      </c>
      <c r="J96" s="17" t="s">
        <v>76</v>
      </c>
      <c r="K96" s="18" t="s">
        <v>74</v>
      </c>
      <c r="L96" s="29" t="s">
        <v>798</v>
      </c>
      <c r="M96" s="30" t="s">
        <v>799</v>
      </c>
      <c r="N96" s="30" t="s">
        <v>799</v>
      </c>
      <c r="O96" s="30"/>
      <c r="P96" s="31"/>
      <c r="Q96" s="31">
        <v>0</v>
      </c>
      <c r="R96" s="31">
        <v>0</v>
      </c>
      <c r="S96" s="109">
        <f t="shared" si="7"/>
        <v>0</v>
      </c>
      <c r="T96" s="18">
        <v>0</v>
      </c>
      <c r="U96" s="31">
        <v>0</v>
      </c>
      <c r="V96" s="18">
        <v>3</v>
      </c>
      <c r="W96" s="102">
        <v>279.7</v>
      </c>
      <c r="X96" s="18">
        <v>3</v>
      </c>
      <c r="Y96" s="109">
        <f>(T96*U96)+(V96*W96)</f>
        <v>839.09999999999991</v>
      </c>
      <c r="Z96" s="109">
        <f>S96+Y96</f>
        <v>839.09999999999991</v>
      </c>
      <c r="AA96" s="32"/>
      <c r="AB96" s="7"/>
      <c r="AC96" s="7"/>
    </row>
    <row r="97" spans="1:29" ht="28.5" x14ac:dyDescent="0.2">
      <c r="A97" s="156" t="s">
        <v>374</v>
      </c>
      <c r="B97" s="18" t="s">
        <v>133</v>
      </c>
      <c r="C97" s="97" t="s">
        <v>800</v>
      </c>
      <c r="D97" s="39" t="s">
        <v>801</v>
      </c>
      <c r="E97" s="39" t="s">
        <v>110</v>
      </c>
      <c r="F97" s="39" t="s">
        <v>802</v>
      </c>
      <c r="G97" s="51"/>
      <c r="H97" s="39"/>
      <c r="I97" s="39" t="s">
        <v>74</v>
      </c>
      <c r="J97" s="40" t="s">
        <v>76</v>
      </c>
      <c r="K97" s="39" t="s">
        <v>74</v>
      </c>
      <c r="L97" s="41" t="s">
        <v>803</v>
      </c>
      <c r="M97" s="52" t="s">
        <v>804</v>
      </c>
      <c r="N97" s="52" t="s">
        <v>805</v>
      </c>
      <c r="O97" s="52"/>
      <c r="P97" s="102"/>
      <c r="Q97" s="102">
        <v>0</v>
      </c>
      <c r="R97" s="102">
        <v>0</v>
      </c>
      <c r="S97" s="109">
        <f t="shared" si="7"/>
        <v>0</v>
      </c>
      <c r="T97" s="39">
        <v>3</v>
      </c>
      <c r="U97" s="102">
        <v>559.41</v>
      </c>
      <c r="V97" s="39">
        <v>2</v>
      </c>
      <c r="W97" s="102">
        <v>279.7</v>
      </c>
      <c r="X97" s="39">
        <v>1</v>
      </c>
      <c r="Y97" s="109">
        <f>(T97*U97)+(V97*W97)</f>
        <v>2237.63</v>
      </c>
      <c r="Z97" s="109">
        <f t="shared" ref="Z97:Z98" si="10">S97+Y97</f>
        <v>2237.63</v>
      </c>
      <c r="AA97" s="103"/>
      <c r="AB97" s="7"/>
      <c r="AC97" s="7"/>
    </row>
    <row r="98" spans="1:29" ht="15.75" customHeight="1" x14ac:dyDescent="0.2">
      <c r="A98" s="156" t="s">
        <v>374</v>
      </c>
      <c r="B98" s="18" t="s">
        <v>133</v>
      </c>
      <c r="C98" s="97" t="s">
        <v>280</v>
      </c>
      <c r="D98" s="39" t="s">
        <v>131</v>
      </c>
      <c r="E98" s="39" t="s">
        <v>184</v>
      </c>
      <c r="F98" s="39" t="s">
        <v>806</v>
      </c>
      <c r="G98" s="51"/>
      <c r="H98" s="39"/>
      <c r="I98" s="39" t="s">
        <v>74</v>
      </c>
      <c r="J98" s="40" t="s">
        <v>78</v>
      </c>
      <c r="K98" s="39" t="s">
        <v>74</v>
      </c>
      <c r="L98" s="41" t="s">
        <v>76</v>
      </c>
      <c r="M98" s="52">
        <v>45751</v>
      </c>
      <c r="N98" s="52">
        <v>45751</v>
      </c>
      <c r="O98" s="52"/>
      <c r="P98" s="102"/>
      <c r="Q98" s="102">
        <v>0</v>
      </c>
      <c r="R98" s="102">
        <v>0</v>
      </c>
      <c r="S98" s="109">
        <f t="shared" si="7"/>
        <v>0</v>
      </c>
      <c r="T98" s="39">
        <v>0</v>
      </c>
      <c r="U98" s="102">
        <v>0</v>
      </c>
      <c r="V98" s="39">
        <v>1</v>
      </c>
      <c r="W98" s="102">
        <v>279.7</v>
      </c>
      <c r="X98" s="39">
        <v>1</v>
      </c>
      <c r="Y98" s="109">
        <f t="shared" ref="Y98" si="11">(T98*U98)+(V98*W98)</f>
        <v>279.7</v>
      </c>
      <c r="Z98" s="109">
        <f t="shared" si="10"/>
        <v>279.7</v>
      </c>
      <c r="AA98" s="103"/>
      <c r="AB98" s="7"/>
      <c r="AC98" s="7"/>
    </row>
    <row r="99" spans="1:29" ht="15.75" customHeight="1" x14ac:dyDescent="0.2">
      <c r="A99" s="156" t="s">
        <v>374</v>
      </c>
      <c r="B99" s="18" t="s">
        <v>88</v>
      </c>
      <c r="C99" s="27" t="s">
        <v>89</v>
      </c>
      <c r="D99" s="27" t="s">
        <v>91</v>
      </c>
      <c r="E99" s="27" t="s">
        <v>90</v>
      </c>
      <c r="F99" s="27" t="s">
        <v>85</v>
      </c>
      <c r="G99" s="28"/>
      <c r="H99" s="27"/>
      <c r="I99" s="27" t="s">
        <v>74</v>
      </c>
      <c r="J99" s="17" t="s">
        <v>83</v>
      </c>
      <c r="K99" s="27" t="s">
        <v>74</v>
      </c>
      <c r="L99" s="350" t="s">
        <v>84</v>
      </c>
      <c r="M99" s="351">
        <v>45750</v>
      </c>
      <c r="N99" s="351">
        <v>45751</v>
      </c>
      <c r="O99" s="351"/>
      <c r="P99" s="352"/>
      <c r="Q99" s="352">
        <v>0</v>
      </c>
      <c r="R99" s="352">
        <v>0</v>
      </c>
      <c r="S99" s="353">
        <v>0</v>
      </c>
      <c r="T99" s="27">
        <v>1</v>
      </c>
      <c r="U99" s="352">
        <v>120</v>
      </c>
      <c r="V99" s="27">
        <v>0</v>
      </c>
      <c r="W99" s="352">
        <v>55</v>
      </c>
      <c r="X99" s="27">
        <v>1</v>
      </c>
      <c r="Y99" s="353">
        <v>120</v>
      </c>
      <c r="Z99" s="353">
        <v>120</v>
      </c>
      <c r="AA99" s="349" t="s">
        <v>186</v>
      </c>
      <c r="AB99" s="7"/>
      <c r="AC99" s="7"/>
    </row>
    <row r="100" spans="1:29" ht="15.75" customHeight="1" x14ac:dyDescent="0.2">
      <c r="A100" s="156" t="s">
        <v>374</v>
      </c>
      <c r="B100" s="18" t="s">
        <v>88</v>
      </c>
      <c r="C100" s="27" t="s">
        <v>89</v>
      </c>
      <c r="D100" s="27" t="s">
        <v>91</v>
      </c>
      <c r="E100" s="27" t="s">
        <v>90</v>
      </c>
      <c r="F100" s="27" t="s">
        <v>898</v>
      </c>
      <c r="G100" s="28"/>
      <c r="H100" s="27"/>
      <c r="I100" s="27" t="s">
        <v>74</v>
      </c>
      <c r="J100" s="17" t="s">
        <v>83</v>
      </c>
      <c r="K100" s="27" t="s">
        <v>74</v>
      </c>
      <c r="L100" s="350" t="s">
        <v>328</v>
      </c>
      <c r="M100" s="351">
        <v>45756</v>
      </c>
      <c r="N100" s="351">
        <v>45757</v>
      </c>
      <c r="O100" s="351"/>
      <c r="P100" s="352"/>
      <c r="Q100" s="352">
        <v>0</v>
      </c>
      <c r="R100" s="352">
        <v>0</v>
      </c>
      <c r="S100" s="353">
        <v>0</v>
      </c>
      <c r="T100" s="27">
        <v>1</v>
      </c>
      <c r="U100" s="352">
        <v>120</v>
      </c>
      <c r="V100" s="27">
        <v>0</v>
      </c>
      <c r="W100" s="352">
        <v>55</v>
      </c>
      <c r="X100" s="27">
        <v>1</v>
      </c>
      <c r="Y100" s="353">
        <v>120</v>
      </c>
      <c r="Z100" s="353">
        <v>120</v>
      </c>
      <c r="AA100" s="349" t="s">
        <v>186</v>
      </c>
      <c r="AB100" s="7"/>
      <c r="AC100" s="7"/>
    </row>
    <row r="101" spans="1:29" ht="15.75" customHeight="1" x14ac:dyDescent="0.2">
      <c r="A101" s="156" t="s">
        <v>374</v>
      </c>
      <c r="B101" s="18" t="s">
        <v>88</v>
      </c>
      <c r="C101" s="27" t="s">
        <v>89</v>
      </c>
      <c r="D101" s="27" t="s">
        <v>91</v>
      </c>
      <c r="E101" s="27" t="s">
        <v>90</v>
      </c>
      <c r="F101" s="27" t="s">
        <v>892</v>
      </c>
      <c r="G101" s="28"/>
      <c r="H101" s="27"/>
      <c r="I101" s="27" t="s">
        <v>74</v>
      </c>
      <c r="J101" s="17" t="s">
        <v>83</v>
      </c>
      <c r="K101" s="27" t="s">
        <v>74</v>
      </c>
      <c r="L101" s="350" t="s">
        <v>73</v>
      </c>
      <c r="M101" s="351">
        <v>45757</v>
      </c>
      <c r="N101" s="351">
        <v>45759</v>
      </c>
      <c r="O101" s="351"/>
      <c r="P101" s="352"/>
      <c r="Q101" s="352">
        <v>0</v>
      </c>
      <c r="R101" s="352">
        <v>0</v>
      </c>
      <c r="S101" s="353">
        <v>0</v>
      </c>
      <c r="T101" s="27">
        <v>2</v>
      </c>
      <c r="U101" s="352">
        <v>120</v>
      </c>
      <c r="V101" s="27">
        <v>0</v>
      </c>
      <c r="W101" s="352">
        <v>55</v>
      </c>
      <c r="X101" s="27">
        <v>2</v>
      </c>
      <c r="Y101" s="353">
        <v>240</v>
      </c>
      <c r="Z101" s="353">
        <v>240</v>
      </c>
      <c r="AA101" s="349" t="s">
        <v>186</v>
      </c>
      <c r="AB101" s="7"/>
      <c r="AC101" s="7"/>
    </row>
    <row r="102" spans="1:29" ht="15.75" customHeight="1" x14ac:dyDescent="0.2">
      <c r="A102" s="156" t="s">
        <v>374</v>
      </c>
      <c r="B102" s="18" t="s">
        <v>88</v>
      </c>
      <c r="C102" s="27" t="s">
        <v>89</v>
      </c>
      <c r="D102" s="27" t="s">
        <v>187</v>
      </c>
      <c r="E102" s="27" t="s">
        <v>90</v>
      </c>
      <c r="F102" s="27" t="s">
        <v>892</v>
      </c>
      <c r="G102" s="28"/>
      <c r="H102" s="27"/>
      <c r="I102" s="27" t="s">
        <v>74</v>
      </c>
      <c r="J102" s="17" t="s">
        <v>83</v>
      </c>
      <c r="K102" s="27" t="s">
        <v>74</v>
      </c>
      <c r="L102" s="350" t="s">
        <v>73</v>
      </c>
      <c r="M102" s="351">
        <v>45762</v>
      </c>
      <c r="N102" s="351">
        <v>45764</v>
      </c>
      <c r="O102" s="351"/>
      <c r="P102" s="352"/>
      <c r="Q102" s="352">
        <v>0</v>
      </c>
      <c r="R102" s="352">
        <v>0</v>
      </c>
      <c r="S102" s="353">
        <v>0</v>
      </c>
      <c r="T102" s="27">
        <v>2</v>
      </c>
      <c r="U102" s="352">
        <v>120</v>
      </c>
      <c r="V102" s="27">
        <v>0</v>
      </c>
      <c r="W102" s="352">
        <v>55</v>
      </c>
      <c r="X102" s="27">
        <v>2</v>
      </c>
      <c r="Y102" s="353">
        <v>240</v>
      </c>
      <c r="Z102" s="353">
        <v>240</v>
      </c>
      <c r="AA102" s="349" t="s">
        <v>186</v>
      </c>
      <c r="AB102" s="7"/>
      <c r="AC102" s="7"/>
    </row>
    <row r="103" spans="1:29" ht="15.75" customHeight="1" x14ac:dyDescent="0.2">
      <c r="A103" s="156" t="s">
        <v>374</v>
      </c>
      <c r="B103" s="18" t="s">
        <v>88</v>
      </c>
      <c r="C103" s="27" t="s">
        <v>89</v>
      </c>
      <c r="D103" s="27" t="s">
        <v>899</v>
      </c>
      <c r="E103" s="27" t="s">
        <v>90</v>
      </c>
      <c r="F103" s="27" t="s">
        <v>892</v>
      </c>
      <c r="G103" s="28"/>
      <c r="H103" s="27"/>
      <c r="I103" s="27" t="s">
        <v>74</v>
      </c>
      <c r="J103" s="17" t="s">
        <v>83</v>
      </c>
      <c r="K103" s="27" t="s">
        <v>74</v>
      </c>
      <c r="L103" s="350" t="s">
        <v>73</v>
      </c>
      <c r="M103" s="351">
        <v>45769</v>
      </c>
      <c r="N103" s="351">
        <v>45771</v>
      </c>
      <c r="O103" s="351"/>
      <c r="P103" s="352"/>
      <c r="Q103" s="352">
        <v>0</v>
      </c>
      <c r="R103" s="352">
        <v>0</v>
      </c>
      <c r="S103" s="353">
        <v>0</v>
      </c>
      <c r="T103" s="27">
        <v>2</v>
      </c>
      <c r="U103" s="352">
        <v>120</v>
      </c>
      <c r="V103" s="27">
        <v>0</v>
      </c>
      <c r="W103" s="352">
        <v>55</v>
      </c>
      <c r="X103" s="27">
        <v>2</v>
      </c>
      <c r="Y103" s="353">
        <v>240</v>
      </c>
      <c r="Z103" s="353">
        <v>240</v>
      </c>
      <c r="AA103" s="349" t="s">
        <v>186</v>
      </c>
      <c r="AB103" s="7"/>
      <c r="AC103" s="7"/>
    </row>
    <row r="104" spans="1:29" ht="15.75" customHeight="1" x14ac:dyDescent="0.2">
      <c r="A104" s="156" t="s">
        <v>374</v>
      </c>
      <c r="B104" s="18" t="s">
        <v>88</v>
      </c>
      <c r="C104" s="27" t="s">
        <v>89</v>
      </c>
      <c r="D104" s="27" t="s">
        <v>900</v>
      </c>
      <c r="E104" s="27" t="s">
        <v>90</v>
      </c>
      <c r="F104" s="27" t="s">
        <v>901</v>
      </c>
      <c r="G104" s="28"/>
      <c r="H104" s="27"/>
      <c r="I104" s="27" t="s">
        <v>74</v>
      </c>
      <c r="J104" s="17" t="s">
        <v>83</v>
      </c>
      <c r="K104" s="27" t="s">
        <v>74</v>
      </c>
      <c r="L104" s="350" t="s">
        <v>84</v>
      </c>
      <c r="M104" s="351">
        <v>45772</v>
      </c>
      <c r="N104" s="351">
        <v>45772</v>
      </c>
      <c r="O104" s="351"/>
      <c r="P104" s="352"/>
      <c r="Q104" s="352">
        <v>0</v>
      </c>
      <c r="R104" s="352">
        <v>0</v>
      </c>
      <c r="S104" s="353">
        <v>0</v>
      </c>
      <c r="T104" s="27">
        <v>0</v>
      </c>
      <c r="U104" s="352">
        <v>120</v>
      </c>
      <c r="V104" s="27">
        <v>1</v>
      </c>
      <c r="W104" s="352">
        <v>55</v>
      </c>
      <c r="X104" s="27">
        <v>1</v>
      </c>
      <c r="Y104" s="353">
        <v>55</v>
      </c>
      <c r="Z104" s="353">
        <v>55</v>
      </c>
      <c r="AA104" s="349" t="s">
        <v>186</v>
      </c>
      <c r="AB104" s="7"/>
      <c r="AC104" s="7"/>
    </row>
    <row r="105" spans="1:29" ht="15.75" customHeight="1" x14ac:dyDescent="0.2">
      <c r="A105" s="156" t="s">
        <v>374</v>
      </c>
      <c r="B105" s="18" t="s">
        <v>88</v>
      </c>
      <c r="C105" s="27" t="s">
        <v>89</v>
      </c>
      <c r="D105" s="27" t="s">
        <v>187</v>
      </c>
      <c r="E105" s="27" t="s">
        <v>90</v>
      </c>
      <c r="F105" s="27" t="s">
        <v>892</v>
      </c>
      <c r="G105" s="28"/>
      <c r="H105" s="27"/>
      <c r="I105" s="27" t="s">
        <v>74</v>
      </c>
      <c r="J105" s="17" t="s">
        <v>83</v>
      </c>
      <c r="K105" s="27" t="s">
        <v>74</v>
      </c>
      <c r="L105" s="350" t="s">
        <v>73</v>
      </c>
      <c r="M105" s="351">
        <v>45775</v>
      </c>
      <c r="N105" s="351">
        <v>45777</v>
      </c>
      <c r="O105" s="351"/>
      <c r="P105" s="352"/>
      <c r="Q105" s="352">
        <v>0</v>
      </c>
      <c r="R105" s="352">
        <v>0</v>
      </c>
      <c r="S105" s="353">
        <v>0</v>
      </c>
      <c r="T105" s="27">
        <v>2</v>
      </c>
      <c r="U105" s="352">
        <v>120</v>
      </c>
      <c r="V105" s="27">
        <v>0</v>
      </c>
      <c r="W105" s="352">
        <v>55</v>
      </c>
      <c r="X105" s="27">
        <v>2</v>
      </c>
      <c r="Y105" s="353">
        <v>240</v>
      </c>
      <c r="Z105" s="353">
        <v>240</v>
      </c>
      <c r="AA105" s="349" t="s">
        <v>186</v>
      </c>
      <c r="AB105" s="7"/>
      <c r="AC105" s="7"/>
    </row>
    <row r="106" spans="1:29" ht="15.75" customHeight="1" x14ac:dyDescent="0.2">
      <c r="A106" s="156" t="s">
        <v>374</v>
      </c>
      <c r="B106" s="18" t="s">
        <v>88</v>
      </c>
      <c r="C106" s="27" t="s">
        <v>902</v>
      </c>
      <c r="D106" s="27" t="s">
        <v>428</v>
      </c>
      <c r="E106" s="27" t="s">
        <v>82</v>
      </c>
      <c r="F106" s="27" t="s">
        <v>903</v>
      </c>
      <c r="G106" s="28"/>
      <c r="H106" s="27"/>
      <c r="I106" s="27" t="s">
        <v>74</v>
      </c>
      <c r="J106" s="17" t="s">
        <v>83</v>
      </c>
      <c r="K106" s="27" t="s">
        <v>74</v>
      </c>
      <c r="L106" s="350" t="s">
        <v>73</v>
      </c>
      <c r="M106" s="351">
        <v>45768</v>
      </c>
      <c r="N106" s="351">
        <v>45773</v>
      </c>
      <c r="O106" s="351"/>
      <c r="P106" s="352"/>
      <c r="Q106" s="352">
        <v>0</v>
      </c>
      <c r="R106" s="352">
        <v>0</v>
      </c>
      <c r="S106" s="353">
        <v>0</v>
      </c>
      <c r="T106" s="27">
        <v>4</v>
      </c>
      <c r="U106" s="352">
        <v>559.41</v>
      </c>
      <c r="V106" s="27">
        <v>0</v>
      </c>
      <c r="W106" s="352">
        <v>279.7</v>
      </c>
      <c r="X106" s="27">
        <v>4</v>
      </c>
      <c r="Y106" s="353">
        <v>2237.64</v>
      </c>
      <c r="Z106" s="353">
        <v>2237.64</v>
      </c>
      <c r="AA106" s="354" t="s">
        <v>192</v>
      </c>
      <c r="AB106" s="7"/>
      <c r="AC106" s="7"/>
    </row>
    <row r="107" spans="1:29" ht="15.75" customHeight="1" x14ac:dyDescent="0.2">
      <c r="A107" s="156" t="s">
        <v>374</v>
      </c>
      <c r="B107" s="18" t="s">
        <v>88</v>
      </c>
      <c r="C107" s="27" t="s">
        <v>904</v>
      </c>
      <c r="D107" s="27" t="s">
        <v>905</v>
      </c>
      <c r="E107" s="27" t="s">
        <v>82</v>
      </c>
      <c r="F107" s="27" t="s">
        <v>903</v>
      </c>
      <c r="G107" s="28"/>
      <c r="H107" s="27"/>
      <c r="I107" s="27" t="s">
        <v>74</v>
      </c>
      <c r="J107" s="17" t="s">
        <v>83</v>
      </c>
      <c r="K107" s="27" t="s">
        <v>74</v>
      </c>
      <c r="L107" s="350" t="s">
        <v>73</v>
      </c>
      <c r="M107" s="351">
        <v>45768</v>
      </c>
      <c r="N107" s="351">
        <v>45773</v>
      </c>
      <c r="O107" s="351"/>
      <c r="P107" s="352"/>
      <c r="Q107" s="352">
        <v>0</v>
      </c>
      <c r="R107" s="352">
        <v>0</v>
      </c>
      <c r="S107" s="353">
        <v>0</v>
      </c>
      <c r="T107" s="27">
        <v>4</v>
      </c>
      <c r="U107" s="352">
        <v>559.41</v>
      </c>
      <c r="V107" s="27">
        <v>0</v>
      </c>
      <c r="W107" s="352">
        <v>279.7</v>
      </c>
      <c r="X107" s="27">
        <v>4</v>
      </c>
      <c r="Y107" s="353">
        <v>2237.64</v>
      </c>
      <c r="Z107" s="353">
        <v>2237.64</v>
      </c>
      <c r="AA107" s="354" t="s">
        <v>192</v>
      </c>
      <c r="AB107" s="7"/>
      <c r="AC107" s="7"/>
    </row>
    <row r="108" spans="1:29" ht="15.75" customHeight="1" x14ac:dyDescent="0.2">
      <c r="A108" s="156" t="s">
        <v>374</v>
      </c>
      <c r="B108" s="18" t="s">
        <v>88</v>
      </c>
      <c r="C108" s="27" t="s">
        <v>906</v>
      </c>
      <c r="D108" s="27" t="s">
        <v>907</v>
      </c>
      <c r="E108" s="27" t="s">
        <v>908</v>
      </c>
      <c r="F108" s="27" t="s">
        <v>903</v>
      </c>
      <c r="G108" s="28"/>
      <c r="H108" s="27"/>
      <c r="I108" s="27" t="s">
        <v>74</v>
      </c>
      <c r="J108" s="17" t="s">
        <v>83</v>
      </c>
      <c r="K108" s="27" t="s">
        <v>74</v>
      </c>
      <c r="L108" s="350" t="s">
        <v>73</v>
      </c>
      <c r="M108" s="351">
        <v>45768</v>
      </c>
      <c r="N108" s="351">
        <v>45773</v>
      </c>
      <c r="O108" s="351"/>
      <c r="P108" s="352"/>
      <c r="Q108" s="352">
        <v>0</v>
      </c>
      <c r="R108" s="352">
        <v>0</v>
      </c>
      <c r="S108" s="355">
        <v>0</v>
      </c>
      <c r="T108" s="27">
        <v>4</v>
      </c>
      <c r="U108" s="352">
        <v>559.41</v>
      </c>
      <c r="V108" s="27">
        <v>0</v>
      </c>
      <c r="W108" s="352">
        <v>279.7</v>
      </c>
      <c r="X108" s="27">
        <v>4</v>
      </c>
      <c r="Y108" s="353">
        <v>2237.64</v>
      </c>
      <c r="Z108" s="353">
        <v>2237.64</v>
      </c>
      <c r="AA108" s="354" t="s">
        <v>909</v>
      </c>
      <c r="AB108" s="7"/>
      <c r="AC108" s="7"/>
    </row>
    <row r="109" spans="1:29" ht="14.25" x14ac:dyDescent="0.2">
      <c r="A109" s="156" t="s">
        <v>374</v>
      </c>
      <c r="B109" s="18" t="s">
        <v>88</v>
      </c>
      <c r="C109" s="27" t="s">
        <v>86</v>
      </c>
      <c r="D109" s="27" t="s">
        <v>94</v>
      </c>
      <c r="E109" s="27" t="s">
        <v>87</v>
      </c>
      <c r="F109" s="178" t="s">
        <v>191</v>
      </c>
      <c r="G109" s="28"/>
      <c r="H109" s="27"/>
      <c r="I109" s="27" t="s">
        <v>74</v>
      </c>
      <c r="J109" s="17" t="s">
        <v>83</v>
      </c>
      <c r="K109" s="27" t="s">
        <v>74</v>
      </c>
      <c r="L109" s="350" t="s">
        <v>73</v>
      </c>
      <c r="M109" s="351">
        <v>45753</v>
      </c>
      <c r="N109" s="351">
        <v>45755</v>
      </c>
      <c r="O109" s="351"/>
      <c r="P109" s="352"/>
      <c r="Q109" s="352">
        <v>0</v>
      </c>
      <c r="R109" s="352">
        <v>0</v>
      </c>
      <c r="S109" s="355">
        <v>0</v>
      </c>
      <c r="T109" s="27">
        <v>2</v>
      </c>
      <c r="U109" s="352">
        <v>559.41</v>
      </c>
      <c r="V109" s="27">
        <v>1</v>
      </c>
      <c r="W109" s="352">
        <v>279.7</v>
      </c>
      <c r="X109" s="27">
        <v>3</v>
      </c>
      <c r="Y109" s="353">
        <v>1398.52</v>
      </c>
      <c r="Z109" s="353">
        <f>S109+Y109</f>
        <v>1398.52</v>
      </c>
      <c r="AA109" s="354" t="s">
        <v>192</v>
      </c>
      <c r="AB109" s="7"/>
      <c r="AC109" s="7"/>
    </row>
    <row r="110" spans="1:29" ht="14.25" x14ac:dyDescent="0.2">
      <c r="A110" s="156" t="s">
        <v>374</v>
      </c>
      <c r="B110" s="18" t="s">
        <v>88</v>
      </c>
      <c r="C110" s="27" t="s">
        <v>86</v>
      </c>
      <c r="D110" s="27" t="s">
        <v>94</v>
      </c>
      <c r="E110" s="27" t="s">
        <v>87</v>
      </c>
      <c r="F110" s="27" t="s">
        <v>910</v>
      </c>
      <c r="G110" s="28"/>
      <c r="H110" s="27"/>
      <c r="I110" s="27" t="s">
        <v>74</v>
      </c>
      <c r="J110" s="17" t="s">
        <v>83</v>
      </c>
      <c r="K110" s="27" t="s">
        <v>74</v>
      </c>
      <c r="L110" s="27" t="s">
        <v>73</v>
      </c>
      <c r="M110" s="351">
        <v>45770</v>
      </c>
      <c r="N110" s="351">
        <v>45772</v>
      </c>
      <c r="O110" s="351"/>
      <c r="P110" s="352"/>
      <c r="Q110" s="352">
        <v>0</v>
      </c>
      <c r="R110" s="352">
        <v>0</v>
      </c>
      <c r="S110" s="355">
        <v>0</v>
      </c>
      <c r="T110" s="27">
        <v>2</v>
      </c>
      <c r="U110" s="352">
        <v>559.41</v>
      </c>
      <c r="V110" s="27">
        <v>0</v>
      </c>
      <c r="W110" s="352">
        <v>279.7</v>
      </c>
      <c r="X110" s="27">
        <v>0</v>
      </c>
      <c r="Y110" s="353">
        <v>1118.82</v>
      </c>
      <c r="Z110" s="353">
        <v>1118.82</v>
      </c>
      <c r="AA110" s="349" t="s">
        <v>186</v>
      </c>
      <c r="AB110" s="7"/>
      <c r="AC110" s="7"/>
    </row>
    <row r="111" spans="1:29" ht="28.5" x14ac:dyDescent="0.2">
      <c r="A111" s="156" t="s">
        <v>374</v>
      </c>
      <c r="B111" s="18" t="s">
        <v>88</v>
      </c>
      <c r="C111" s="27" t="s">
        <v>330</v>
      </c>
      <c r="D111" s="27" t="s">
        <v>93</v>
      </c>
      <c r="E111" s="27" t="s">
        <v>82</v>
      </c>
      <c r="F111" s="27" t="s">
        <v>206</v>
      </c>
      <c r="G111" s="28"/>
      <c r="H111" s="27"/>
      <c r="I111" s="27" t="s">
        <v>74</v>
      </c>
      <c r="J111" s="17" t="s">
        <v>83</v>
      </c>
      <c r="K111" s="27" t="s">
        <v>74</v>
      </c>
      <c r="L111" s="27" t="s">
        <v>911</v>
      </c>
      <c r="M111" s="351" t="s">
        <v>912</v>
      </c>
      <c r="N111" s="351" t="s">
        <v>913</v>
      </c>
      <c r="O111" s="351"/>
      <c r="P111" s="352"/>
      <c r="Q111" s="352">
        <v>0</v>
      </c>
      <c r="R111" s="352">
        <v>0</v>
      </c>
      <c r="S111" s="355">
        <v>0</v>
      </c>
      <c r="T111" s="27">
        <v>2</v>
      </c>
      <c r="U111" s="352">
        <v>559.41</v>
      </c>
      <c r="V111" s="27">
        <v>0</v>
      </c>
      <c r="W111" s="352">
        <v>279.7</v>
      </c>
      <c r="X111" s="27">
        <v>2</v>
      </c>
      <c r="Y111" s="353">
        <v>1118.82</v>
      </c>
      <c r="Z111" s="353">
        <v>1118.82</v>
      </c>
      <c r="AA111" s="349" t="s">
        <v>186</v>
      </c>
      <c r="AB111" s="7"/>
      <c r="AC111" s="7"/>
    </row>
    <row r="112" spans="1:29" ht="14.25" x14ac:dyDescent="0.2">
      <c r="A112" s="156" t="s">
        <v>374</v>
      </c>
      <c r="B112" s="18" t="s">
        <v>88</v>
      </c>
      <c r="C112" s="121" t="s">
        <v>81</v>
      </c>
      <c r="D112" s="27" t="s">
        <v>205</v>
      </c>
      <c r="E112" s="27" t="s">
        <v>82</v>
      </c>
      <c r="F112" s="27" t="s">
        <v>206</v>
      </c>
      <c r="G112" s="28"/>
      <c r="H112" s="27"/>
      <c r="I112" s="27" t="s">
        <v>74</v>
      </c>
      <c r="J112" s="17" t="s">
        <v>83</v>
      </c>
      <c r="K112" s="27" t="s">
        <v>74</v>
      </c>
      <c r="L112" s="27" t="s">
        <v>332</v>
      </c>
      <c r="M112" s="351">
        <v>45768</v>
      </c>
      <c r="N112" s="351">
        <v>45770</v>
      </c>
      <c r="O112" s="351"/>
      <c r="P112" s="352"/>
      <c r="Q112" s="352">
        <v>0</v>
      </c>
      <c r="R112" s="352">
        <v>0</v>
      </c>
      <c r="S112" s="355">
        <v>0</v>
      </c>
      <c r="T112" s="27">
        <v>2</v>
      </c>
      <c r="U112" s="352">
        <v>559.41</v>
      </c>
      <c r="V112" s="27">
        <v>0</v>
      </c>
      <c r="W112" s="352">
        <v>279.7</v>
      </c>
      <c r="X112" s="27">
        <v>2</v>
      </c>
      <c r="Y112" s="353">
        <v>1118.82</v>
      </c>
      <c r="Z112" s="353">
        <v>1118.82</v>
      </c>
      <c r="AA112" s="349" t="s">
        <v>186</v>
      </c>
      <c r="AB112" s="7"/>
      <c r="AC112" s="7"/>
    </row>
    <row r="113" spans="1:29" ht="15.75" customHeight="1" x14ac:dyDescent="0.2">
      <c r="A113" s="5"/>
      <c r="B113" s="4"/>
      <c r="C113" s="6"/>
      <c r="D113" s="7"/>
      <c r="E113" s="7"/>
      <c r="F113" s="7"/>
      <c r="G113" s="8"/>
      <c r="H113" s="8"/>
      <c r="I113" s="8"/>
      <c r="J113" s="8"/>
      <c r="K113" s="4"/>
      <c r="L113" s="4"/>
      <c r="M113" s="4"/>
      <c r="N113" s="4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5.75" customHeight="1" x14ac:dyDescent="0.25">
      <c r="A114" s="1024" t="s">
        <v>16</v>
      </c>
      <c r="B114" s="1024"/>
      <c r="C114" s="1024"/>
      <c r="D114" s="1024"/>
      <c r="E114" s="1024"/>
      <c r="F114" s="1024"/>
      <c r="G114" s="1024"/>
      <c r="H114" s="1024"/>
      <c r="I114" s="1024"/>
      <c r="J114" s="1024"/>
      <c r="K114" s="1024"/>
      <c r="L114" s="1024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5.75" customHeight="1" x14ac:dyDescent="0.2">
      <c r="A115" s="1021" t="s">
        <v>17</v>
      </c>
      <c r="B115" s="1022"/>
      <c r="C115" s="1022"/>
      <c r="D115" s="1022"/>
      <c r="E115" s="1022"/>
      <c r="F115" s="1022"/>
      <c r="G115" s="1022"/>
      <c r="H115" s="1022"/>
      <c r="I115" s="1022"/>
      <c r="J115" s="1022"/>
      <c r="K115" s="1022"/>
      <c r="L115" s="1023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5.75" customHeight="1" x14ac:dyDescent="0.2">
      <c r="A116" s="1018" t="s">
        <v>18</v>
      </c>
      <c r="B116" s="1019"/>
      <c r="C116" s="1019"/>
      <c r="D116" s="1019"/>
      <c r="E116" s="1019"/>
      <c r="F116" s="1019"/>
      <c r="G116" s="1019"/>
      <c r="H116" s="1019"/>
      <c r="I116" s="1019"/>
      <c r="J116" s="1019"/>
      <c r="K116" s="1019"/>
      <c r="L116" s="1020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5.75" customHeight="1" x14ac:dyDescent="0.2">
      <c r="A117" s="1018" t="s">
        <v>19</v>
      </c>
      <c r="B117" s="1019"/>
      <c r="C117" s="1019"/>
      <c r="D117" s="1019"/>
      <c r="E117" s="1019"/>
      <c r="F117" s="1019"/>
      <c r="G117" s="1019"/>
      <c r="H117" s="1019"/>
      <c r="I117" s="1019"/>
      <c r="J117" s="1019"/>
      <c r="K117" s="1019"/>
      <c r="L117" s="1020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5.75" customHeight="1" x14ac:dyDescent="0.2">
      <c r="A118" s="1018" t="s">
        <v>20</v>
      </c>
      <c r="B118" s="1019"/>
      <c r="C118" s="1019"/>
      <c r="D118" s="1019"/>
      <c r="E118" s="1019"/>
      <c r="F118" s="1019"/>
      <c r="G118" s="1019"/>
      <c r="H118" s="1019"/>
      <c r="I118" s="1019"/>
      <c r="J118" s="1019"/>
      <c r="K118" s="1019"/>
      <c r="L118" s="1020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5.75" customHeight="1" x14ac:dyDescent="0.2">
      <c r="A119" s="999" t="s">
        <v>21</v>
      </c>
      <c r="B119" s="1000"/>
      <c r="C119" s="1000"/>
      <c r="D119" s="1000"/>
      <c r="E119" s="1000"/>
      <c r="F119" s="1000"/>
      <c r="G119" s="1000"/>
      <c r="H119" s="1000"/>
      <c r="I119" s="1000"/>
      <c r="J119" s="1000"/>
      <c r="K119" s="1000"/>
      <c r="L119" s="1001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5.75" customHeight="1" x14ac:dyDescent="0.2">
      <c r="A120" s="999" t="s">
        <v>22</v>
      </c>
      <c r="B120" s="1000"/>
      <c r="C120" s="1000"/>
      <c r="D120" s="1000"/>
      <c r="E120" s="1000"/>
      <c r="F120" s="1000"/>
      <c r="G120" s="1000"/>
      <c r="H120" s="1000"/>
      <c r="I120" s="1000"/>
      <c r="J120" s="1000"/>
      <c r="K120" s="1000"/>
      <c r="L120" s="1001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9" ht="15.75" customHeight="1" x14ac:dyDescent="0.2">
      <c r="A121" s="999" t="s">
        <v>23</v>
      </c>
      <c r="B121" s="1000"/>
      <c r="C121" s="1000"/>
      <c r="D121" s="1000"/>
      <c r="E121" s="1000"/>
      <c r="F121" s="1000"/>
      <c r="G121" s="1000"/>
      <c r="H121" s="1000"/>
      <c r="I121" s="1000"/>
      <c r="J121" s="1000"/>
      <c r="K121" s="1000"/>
      <c r="L121" s="1001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9" ht="15.75" customHeight="1" x14ac:dyDescent="0.2">
      <c r="A122" s="999" t="s">
        <v>49</v>
      </c>
      <c r="B122" s="1000"/>
      <c r="C122" s="1000"/>
      <c r="D122" s="1000"/>
      <c r="E122" s="1000"/>
      <c r="F122" s="1000"/>
      <c r="G122" s="1000"/>
      <c r="H122" s="1000"/>
      <c r="I122" s="1000"/>
      <c r="J122" s="1000"/>
      <c r="K122" s="1000"/>
      <c r="L122" s="1001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9" ht="15.75" customHeight="1" x14ac:dyDescent="0.2">
      <c r="A123" s="999" t="s">
        <v>50</v>
      </c>
      <c r="B123" s="1000"/>
      <c r="C123" s="1000"/>
      <c r="D123" s="1000"/>
      <c r="E123" s="1000"/>
      <c r="F123" s="1000"/>
      <c r="G123" s="1000"/>
      <c r="H123" s="1000"/>
      <c r="I123" s="1000"/>
      <c r="J123" s="1000"/>
      <c r="K123" s="1000"/>
      <c r="L123" s="1001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9" ht="15.75" customHeight="1" x14ac:dyDescent="0.2">
      <c r="A124" s="999" t="s">
        <v>51</v>
      </c>
      <c r="B124" s="1000"/>
      <c r="C124" s="1000"/>
      <c r="D124" s="1000"/>
      <c r="E124" s="1000"/>
      <c r="F124" s="1000"/>
      <c r="G124" s="1000"/>
      <c r="H124" s="1000"/>
      <c r="I124" s="1000"/>
      <c r="J124" s="1000"/>
      <c r="K124" s="1000"/>
      <c r="L124" s="1001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9" ht="15.75" customHeight="1" x14ac:dyDescent="0.2">
      <c r="A125" s="999" t="s">
        <v>52</v>
      </c>
      <c r="B125" s="1000"/>
      <c r="C125" s="1000"/>
      <c r="D125" s="1000"/>
      <c r="E125" s="1000"/>
      <c r="F125" s="1000"/>
      <c r="G125" s="1000"/>
      <c r="H125" s="1000"/>
      <c r="I125" s="1000"/>
      <c r="J125" s="1000"/>
      <c r="K125" s="1000"/>
      <c r="L125" s="1001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9" ht="15.75" customHeight="1" x14ac:dyDescent="0.2">
      <c r="A126" s="999" t="s">
        <v>53</v>
      </c>
      <c r="B126" s="1000"/>
      <c r="C126" s="1000"/>
      <c r="D126" s="1000"/>
      <c r="E126" s="1000"/>
      <c r="F126" s="1000"/>
      <c r="G126" s="1000"/>
      <c r="H126" s="1000"/>
      <c r="I126" s="1000"/>
      <c r="J126" s="1000"/>
      <c r="K126" s="1000"/>
      <c r="L126" s="1001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9" ht="15.75" customHeight="1" x14ac:dyDescent="0.2">
      <c r="A127" s="999" t="s">
        <v>54</v>
      </c>
      <c r="B127" s="1000"/>
      <c r="C127" s="1000"/>
      <c r="D127" s="1000"/>
      <c r="E127" s="1000"/>
      <c r="F127" s="1000"/>
      <c r="G127" s="1000"/>
      <c r="H127" s="1000"/>
      <c r="I127" s="1000"/>
      <c r="J127" s="1000"/>
      <c r="K127" s="1000"/>
      <c r="L127" s="1001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9" ht="15.75" customHeight="1" x14ac:dyDescent="0.2">
      <c r="A128" s="999" t="s">
        <v>55</v>
      </c>
      <c r="B128" s="1000"/>
      <c r="C128" s="1000"/>
      <c r="D128" s="1000"/>
      <c r="E128" s="1000"/>
      <c r="F128" s="1000"/>
      <c r="G128" s="1000"/>
      <c r="H128" s="1000"/>
      <c r="I128" s="1000"/>
      <c r="J128" s="1000"/>
      <c r="K128" s="1000"/>
      <c r="L128" s="1001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15.75" customHeight="1" x14ac:dyDescent="0.2">
      <c r="A129" s="999" t="s">
        <v>56</v>
      </c>
      <c r="B129" s="1000"/>
      <c r="C129" s="1000"/>
      <c r="D129" s="1000"/>
      <c r="E129" s="1000"/>
      <c r="F129" s="1000"/>
      <c r="G129" s="1000"/>
      <c r="H129" s="1000"/>
      <c r="I129" s="1000"/>
      <c r="J129" s="1000"/>
      <c r="K129" s="1000"/>
      <c r="L129" s="1001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15.75" customHeight="1" x14ac:dyDescent="0.2">
      <c r="A130" s="999" t="s">
        <v>57</v>
      </c>
      <c r="B130" s="1000"/>
      <c r="C130" s="1000"/>
      <c r="D130" s="1000"/>
      <c r="E130" s="1000"/>
      <c r="F130" s="1000"/>
      <c r="G130" s="1000"/>
      <c r="H130" s="1000"/>
      <c r="I130" s="1000"/>
      <c r="J130" s="1000"/>
      <c r="K130" s="1000"/>
      <c r="L130" s="1001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15.75" customHeight="1" x14ac:dyDescent="0.2">
      <c r="A131" s="999" t="s">
        <v>58</v>
      </c>
      <c r="B131" s="1000"/>
      <c r="C131" s="1000"/>
      <c r="D131" s="1000"/>
      <c r="E131" s="1000"/>
      <c r="F131" s="1000"/>
      <c r="G131" s="1000"/>
      <c r="H131" s="1000"/>
      <c r="I131" s="1000"/>
      <c r="J131" s="1000"/>
      <c r="K131" s="1000"/>
      <c r="L131" s="1001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15.75" customHeight="1" x14ac:dyDescent="0.2">
      <c r="A132" s="999" t="s">
        <v>59</v>
      </c>
      <c r="B132" s="1000"/>
      <c r="C132" s="1000"/>
      <c r="D132" s="1000"/>
      <c r="E132" s="1000"/>
      <c r="F132" s="1000"/>
      <c r="G132" s="1000"/>
      <c r="H132" s="1000"/>
      <c r="I132" s="1000"/>
      <c r="J132" s="1000"/>
      <c r="K132" s="1000"/>
      <c r="L132" s="1001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15.75" customHeight="1" x14ac:dyDescent="0.2">
      <c r="A133" s="999" t="s">
        <v>60</v>
      </c>
      <c r="B133" s="1000"/>
      <c r="C133" s="1000"/>
      <c r="D133" s="1000"/>
      <c r="E133" s="1000"/>
      <c r="F133" s="1000"/>
      <c r="G133" s="1000"/>
      <c r="H133" s="1000"/>
      <c r="I133" s="1000"/>
      <c r="J133" s="1000"/>
      <c r="K133" s="1000"/>
      <c r="L133" s="1001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15.75" customHeight="1" x14ac:dyDescent="0.2">
      <c r="A134" s="999" t="s">
        <v>61</v>
      </c>
      <c r="B134" s="1000"/>
      <c r="C134" s="1000"/>
      <c r="D134" s="1000"/>
      <c r="E134" s="1000"/>
      <c r="F134" s="1000"/>
      <c r="G134" s="1000"/>
      <c r="H134" s="1000"/>
      <c r="I134" s="1000"/>
      <c r="J134" s="1000"/>
      <c r="K134" s="1000"/>
      <c r="L134" s="1001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15.75" customHeight="1" x14ac:dyDescent="0.2">
      <c r="A135" s="999" t="s">
        <v>62</v>
      </c>
      <c r="B135" s="1000"/>
      <c r="C135" s="1000"/>
      <c r="D135" s="1000"/>
      <c r="E135" s="1000"/>
      <c r="F135" s="1000"/>
      <c r="G135" s="1000"/>
      <c r="H135" s="1000"/>
      <c r="I135" s="1000"/>
      <c r="J135" s="1000"/>
      <c r="K135" s="1000"/>
      <c r="L135" s="1001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5.75" customHeight="1" x14ac:dyDescent="0.2">
      <c r="A136" s="999" t="s">
        <v>63</v>
      </c>
      <c r="B136" s="1000"/>
      <c r="C136" s="1000"/>
      <c r="D136" s="1000"/>
      <c r="E136" s="1000"/>
      <c r="F136" s="1000"/>
      <c r="G136" s="1000"/>
      <c r="H136" s="1000"/>
      <c r="I136" s="1000"/>
      <c r="J136" s="1000"/>
      <c r="K136" s="1000"/>
      <c r="L136" s="1001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15.75" customHeight="1" x14ac:dyDescent="0.2">
      <c r="A137" s="999" t="s">
        <v>64</v>
      </c>
      <c r="B137" s="1000"/>
      <c r="C137" s="1000"/>
      <c r="D137" s="1000"/>
      <c r="E137" s="1000"/>
      <c r="F137" s="1000"/>
      <c r="G137" s="1000"/>
      <c r="H137" s="1000"/>
      <c r="I137" s="1000"/>
      <c r="J137" s="1000"/>
      <c r="K137" s="1000"/>
      <c r="L137" s="1001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5.75" customHeight="1" x14ac:dyDescent="0.2">
      <c r="A138" s="999" t="s">
        <v>65</v>
      </c>
      <c r="B138" s="1000"/>
      <c r="C138" s="1000"/>
      <c r="D138" s="1000"/>
      <c r="E138" s="1000"/>
      <c r="F138" s="1000"/>
      <c r="G138" s="1000"/>
      <c r="H138" s="1000"/>
      <c r="I138" s="1000"/>
      <c r="J138" s="1000"/>
      <c r="K138" s="1000"/>
      <c r="L138" s="1001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15.75" customHeight="1" x14ac:dyDescent="0.2">
      <c r="A139" s="999" t="s">
        <v>66</v>
      </c>
      <c r="B139" s="1000"/>
      <c r="C139" s="1000"/>
      <c r="D139" s="1000"/>
      <c r="E139" s="1000"/>
      <c r="F139" s="1000"/>
      <c r="G139" s="1000"/>
      <c r="H139" s="1000"/>
      <c r="I139" s="1000"/>
      <c r="J139" s="1000"/>
      <c r="K139" s="1000"/>
      <c r="L139" s="1001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15.75" customHeight="1" x14ac:dyDescent="0.2">
      <c r="A140" s="999" t="s">
        <v>67</v>
      </c>
      <c r="B140" s="1000"/>
      <c r="C140" s="1000"/>
      <c r="D140" s="1000"/>
      <c r="E140" s="1000"/>
      <c r="F140" s="1000"/>
      <c r="G140" s="1000"/>
      <c r="H140" s="1000"/>
      <c r="I140" s="1000"/>
      <c r="J140" s="1000"/>
      <c r="K140" s="1000"/>
      <c r="L140" s="1001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15.75" customHeight="1" x14ac:dyDescent="0.2">
      <c r="A141" s="999" t="s">
        <v>68</v>
      </c>
      <c r="B141" s="1000"/>
      <c r="C141" s="1000"/>
      <c r="D141" s="1000"/>
      <c r="E141" s="1000"/>
      <c r="F141" s="1000"/>
      <c r="G141" s="1000"/>
      <c r="H141" s="1000"/>
      <c r="I141" s="1000"/>
      <c r="J141" s="1000"/>
      <c r="K141" s="1000"/>
      <c r="L141" s="1001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15.75" customHeight="1" x14ac:dyDescent="0.2">
      <c r="A142" s="999" t="s">
        <v>69</v>
      </c>
      <c r="B142" s="1000"/>
      <c r="C142" s="1000"/>
      <c r="D142" s="1000"/>
      <c r="E142" s="1000"/>
      <c r="F142" s="1000"/>
      <c r="G142" s="1000"/>
      <c r="H142" s="1000"/>
      <c r="I142" s="1000"/>
      <c r="J142" s="1000"/>
      <c r="K142" s="1000"/>
      <c r="L142" s="1001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5.75" customHeight="1" x14ac:dyDescent="0.2">
      <c r="A143" s="999" t="s">
        <v>70</v>
      </c>
      <c r="B143" s="1000"/>
      <c r="C143" s="1000"/>
      <c r="D143" s="1000"/>
      <c r="E143" s="1000"/>
      <c r="F143" s="1000"/>
      <c r="G143" s="1000"/>
      <c r="H143" s="1000"/>
      <c r="I143" s="1000"/>
      <c r="J143" s="1000"/>
      <c r="K143" s="1000"/>
      <c r="L143" s="1001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5.7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5.7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5.7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5.7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5.7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5.7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5.7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5.75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5.75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5.7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5.7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5.7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5.7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5.7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5.7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5.7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5.7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5.7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5.7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5.7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5.7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5.7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5.7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5.7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5.7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5.7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5.7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5.7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5.7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5.7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5.7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5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5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5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5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5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5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5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5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5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5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5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5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5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5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5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5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5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5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5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5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5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5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5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5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5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5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5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5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5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5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5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5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5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5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5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5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5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5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5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5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5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5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5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5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5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5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5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5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5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5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5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5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5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5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5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5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5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5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5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5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5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5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5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5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5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5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5.7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5.7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5.7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5.75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5.75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5.75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14" ht="15.75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5.75" customHeigh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5.75" customHeigh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5.75" customHeigh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5.75" customHeigh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5.75" customHeigh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5.75" customHeigh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5.75" customHeight="1" x14ac:dyDescent="0.2"/>
    <row r="345" spans="1:14" ht="15.75" customHeight="1" x14ac:dyDescent="0.2"/>
    <row r="346" spans="1:14" ht="15.75" customHeight="1" x14ac:dyDescent="0.2"/>
    <row r="347" spans="1:14" ht="15.75" customHeight="1" x14ac:dyDescent="0.2"/>
    <row r="348" spans="1:14" ht="15.75" customHeight="1" x14ac:dyDescent="0.2"/>
    <row r="349" spans="1:14" ht="15.75" customHeight="1" x14ac:dyDescent="0.2"/>
    <row r="350" spans="1:14" ht="15.75" customHeight="1" x14ac:dyDescent="0.2"/>
    <row r="351" spans="1:14" ht="15.75" customHeight="1" x14ac:dyDescent="0.2"/>
    <row r="352" spans="1:14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119:L119"/>
    <mergeCell ref="A120:L120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18:L118"/>
    <mergeCell ref="Y6:Y7"/>
    <mergeCell ref="A114:L114"/>
    <mergeCell ref="A115:L115"/>
    <mergeCell ref="A116:L116"/>
    <mergeCell ref="A117:L117"/>
    <mergeCell ref="V6:W6"/>
    <mergeCell ref="X6:X7"/>
    <mergeCell ref="R6:R7"/>
    <mergeCell ref="S6:S7"/>
    <mergeCell ref="T6:U6"/>
    <mergeCell ref="I6:J6"/>
    <mergeCell ref="M6:M7"/>
    <mergeCell ref="A121:L121"/>
    <mergeCell ref="A122:L122"/>
    <mergeCell ref="A123:L123"/>
    <mergeCell ref="A136:L136"/>
    <mergeCell ref="A125:L125"/>
    <mergeCell ref="A126:L126"/>
    <mergeCell ref="A127:L127"/>
    <mergeCell ref="A128:L128"/>
    <mergeCell ref="A129:L129"/>
    <mergeCell ref="A130:L130"/>
    <mergeCell ref="A131:L131"/>
    <mergeCell ref="A132:L132"/>
    <mergeCell ref="A133:L133"/>
    <mergeCell ref="A134:L134"/>
    <mergeCell ref="A135:L135"/>
    <mergeCell ref="A124:L124"/>
    <mergeCell ref="A143:L143"/>
    <mergeCell ref="A137:L137"/>
    <mergeCell ref="A138:L138"/>
    <mergeCell ref="A139:L139"/>
    <mergeCell ref="A140:L140"/>
    <mergeCell ref="A141:L141"/>
    <mergeCell ref="A142:L142"/>
  </mergeCells>
  <conditionalFormatting sqref="AD1:AD3">
    <cfRule type="notContainsBlanks" dxfId="8" priority="1">
      <formula>LEN(TRIM(AD1))&gt;0</formula>
    </cfRule>
  </conditionalFormatting>
  <dataValidations count="12">
    <dataValidation type="list" allowBlank="1" sqref="P8:P14 P92" xr:uid="{B32031BD-0FF2-4CC0-BBC5-DD2BF001B838}">
      <formula1>#REF!</formula1>
    </dataValidation>
    <dataValidation type="list" allowBlank="1" sqref="H8:H46 H48:H49 H89:H98" xr:uid="{758FA8A5-63ED-4012-B56F-08A3425EC9C0}">
      <formula1>"SERVIÇO,CURSO,EVENTO,REUNIÃO,OUTROS"</formula1>
    </dataValidation>
    <dataValidation type="list" allowBlank="1" sqref="P15:P23 P26:P49" xr:uid="{09761A59-7078-444B-97D3-B02B4A88AB65}">
      <formula1>$AD$8:$AD$9</formula1>
    </dataValidation>
    <dataValidation type="list" allowBlank="1" sqref="P98" xr:uid="{2A46A1C3-537C-46E3-AAF3-3A85D291781B}">
      <formula1>$AD$8:$AD$15</formula1>
    </dataValidation>
    <dataValidation type="list" allowBlank="1" sqref="P97" xr:uid="{4D236625-A14C-4EF1-87EE-F0F61FE7E93F}">
      <formula1>$AD$8:$AD$11</formula1>
    </dataValidation>
    <dataValidation type="list" allowBlank="1" sqref="P93" xr:uid="{2FF45AB7-3487-4337-AE41-50AE8A8D034C}">
      <formula1>$AD$8:$AD$10</formula1>
    </dataValidation>
    <dataValidation type="list" allowBlank="1" sqref="P90" xr:uid="{6EF4413A-2B89-4C4E-A20D-8BA8FE1B6382}">
      <formula1>$AD$9:$AD$10</formula1>
    </dataValidation>
    <dataValidation type="list" allowBlank="1" sqref="P95" xr:uid="{B6D01896-969E-490C-8253-6F524E6C7FB1}">
      <formula1>$AD$10:$AD$14</formula1>
    </dataValidation>
    <dataValidation type="list" allowBlank="1" sqref="P91 P94 P96" xr:uid="{6A945911-9A61-4631-9EB4-3EE3E4E6E4A6}">
      <formula1>$AD$10:$AD$10</formula1>
    </dataValidation>
    <dataValidation type="list" allowBlank="1" sqref="P89" xr:uid="{2DF050ED-5792-435F-A6C0-253DE26FAAAC}">
      <formula1>$AD$8:$AD$8</formula1>
    </dataValidation>
    <dataValidation type="list" allowBlank="1" sqref="H99:H112" xr:uid="{20F47197-A954-48CB-814F-962D68657E87}">
      <formula1>"SERVIÇO,CURSO,EVENTO,REUNIÃO,OUTROS"</formula1>
      <formula2>0</formula2>
    </dataValidation>
    <dataValidation type="list" allowBlank="1" sqref="P99:P112" xr:uid="{AC1140F0-2665-4FF1-AF4E-9846DBB19C32}">
      <formula1>$AD$8:$AD$18</formula1>
      <formula2>0</formula2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18CE-EC07-4A27-9591-8BA9EFDC0765}">
  <dimension ref="A1:AE801"/>
  <sheetViews>
    <sheetView zoomScaleNormal="100" workbookViewId="0">
      <pane xSplit="3" ySplit="7" topLeftCell="E8" activePane="bottomRight" state="frozen"/>
      <selection activeCell="B21" sqref="B21"/>
      <selection pane="topRight" activeCell="B21" sqref="B21"/>
      <selection pane="bottomLeft" activeCell="B21" sqref="B21"/>
      <selection pane="bottomRight" activeCell="B10" sqref="B10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7.375" bestFit="1" customWidth="1"/>
    <col min="4" max="4" width="14" customWidth="1"/>
    <col min="5" max="5" width="35" bestFit="1" customWidth="1"/>
    <col min="6" max="6" width="67.875" bestFit="1" customWidth="1"/>
    <col min="7" max="7" width="18.375" customWidth="1"/>
    <col min="8" max="8" width="13.125" customWidth="1"/>
    <col min="9" max="9" width="7.125" bestFit="1" customWidth="1"/>
    <col min="10" max="10" width="12.5" bestFit="1" customWidth="1"/>
    <col min="11" max="11" width="7.125" bestFit="1" customWidth="1"/>
    <col min="12" max="12" width="37.625" customWidth="1"/>
    <col min="13" max="13" width="13.125" customWidth="1"/>
    <col min="14" max="14" width="15.625" customWidth="1"/>
    <col min="15" max="15" width="32.375" bestFit="1" customWidth="1"/>
    <col min="16" max="16" width="22.375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69" bestFit="1" customWidth="1"/>
    <col min="28" max="29" width="13.125" customWidth="1"/>
  </cols>
  <sheetData>
    <row r="1" spans="1:31" ht="21" x14ac:dyDescent="0.35">
      <c r="A1" s="1012"/>
      <c r="B1" s="1014" t="s">
        <v>0</v>
      </c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  <c r="N1" s="1004"/>
      <c r="O1" s="1004"/>
      <c r="P1" s="1004"/>
      <c r="Q1" s="1004"/>
      <c r="R1" s="1004"/>
      <c r="S1" s="1004"/>
      <c r="T1" s="1004"/>
      <c r="U1" s="1004"/>
      <c r="V1" s="1004"/>
      <c r="W1" s="1004"/>
      <c r="X1" s="1004"/>
      <c r="Y1" s="1004"/>
      <c r="Z1" s="1004"/>
      <c r="AA1" s="1005"/>
      <c r="AB1" s="1"/>
      <c r="AC1" s="1"/>
      <c r="AD1" s="11" t="s">
        <v>46</v>
      </c>
    </row>
    <row r="2" spans="1:31" ht="21" x14ac:dyDescent="0.35">
      <c r="A2" s="1013"/>
      <c r="B2" s="1014" t="s">
        <v>72</v>
      </c>
      <c r="C2" s="1004"/>
      <c r="D2" s="1004"/>
      <c r="E2" s="1004"/>
      <c r="F2" s="1004"/>
      <c r="G2" s="1004"/>
      <c r="H2" s="1004"/>
      <c r="I2" s="1004"/>
      <c r="J2" s="1004"/>
      <c r="K2" s="1004"/>
      <c r="L2" s="1004"/>
      <c r="M2" s="1004"/>
      <c r="N2" s="1004"/>
      <c r="O2" s="1004"/>
      <c r="P2" s="1004"/>
      <c r="Q2" s="1004"/>
      <c r="R2" s="1004"/>
      <c r="S2" s="1004"/>
      <c r="T2" s="1004"/>
      <c r="U2" s="1004"/>
      <c r="V2" s="1004"/>
      <c r="W2" s="1004"/>
      <c r="X2" s="1004"/>
      <c r="Y2" s="1004"/>
      <c r="Z2" s="1004"/>
      <c r="AA2" s="1005"/>
      <c r="AB2" s="1"/>
      <c r="AC2" s="1"/>
      <c r="AD2" s="11" t="s">
        <v>47</v>
      </c>
    </row>
    <row r="3" spans="1:31" ht="21" x14ac:dyDescent="0.35">
      <c r="A3" s="1013"/>
      <c r="B3" s="1014" t="s">
        <v>71</v>
      </c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  <c r="P3" s="1004"/>
      <c r="Q3" s="1004"/>
      <c r="R3" s="1004"/>
      <c r="S3" s="1004"/>
      <c r="T3" s="1004"/>
      <c r="U3" s="1004"/>
      <c r="V3" s="1004"/>
      <c r="W3" s="1004"/>
      <c r="X3" s="1004"/>
      <c r="Y3" s="1004"/>
      <c r="Z3" s="1004"/>
      <c r="AA3" s="1005"/>
      <c r="AB3" s="2"/>
      <c r="AC3" s="2"/>
      <c r="AD3" s="11" t="s">
        <v>48</v>
      </c>
    </row>
    <row r="4" spans="1:31" ht="15" customHeight="1" x14ac:dyDescent="0.25">
      <c r="A4" s="12" t="s">
        <v>914</v>
      </c>
      <c r="B4" s="3"/>
      <c r="C4" s="1015" t="s">
        <v>1</v>
      </c>
      <c r="D4" s="1016"/>
      <c r="E4" s="1016"/>
      <c r="F4" s="1016"/>
      <c r="G4" s="1016"/>
      <c r="H4" s="1016"/>
      <c r="I4" s="1016"/>
      <c r="J4" s="1016"/>
      <c r="K4" s="1016"/>
      <c r="L4" s="1016"/>
      <c r="M4" s="1016"/>
      <c r="N4" s="1016"/>
      <c r="O4" s="1016"/>
      <c r="P4" s="1016"/>
      <c r="Q4" s="1016"/>
      <c r="R4" s="1016"/>
      <c r="S4" s="1016"/>
      <c r="T4" s="1016"/>
      <c r="U4" s="1016"/>
      <c r="V4" s="1016"/>
      <c r="W4" s="1016"/>
      <c r="X4" s="1016"/>
      <c r="Y4" s="1016"/>
      <c r="Z4" s="1016"/>
      <c r="AA4" s="1017"/>
      <c r="AB4" s="2"/>
      <c r="AC4" s="2"/>
    </row>
    <row r="5" spans="1:31" ht="15.75" customHeight="1" x14ac:dyDescent="0.2">
      <c r="A5" s="1002" t="s">
        <v>2</v>
      </c>
      <c r="B5" s="1001"/>
      <c r="C5" s="1002" t="s">
        <v>3</v>
      </c>
      <c r="D5" s="1000"/>
      <c r="E5" s="1001"/>
      <c r="F5" s="1002" t="s">
        <v>4</v>
      </c>
      <c r="G5" s="1000"/>
      <c r="H5" s="1000"/>
      <c r="I5" s="1000"/>
      <c r="J5" s="1000"/>
      <c r="K5" s="1000"/>
      <c r="L5" s="1000"/>
      <c r="M5" s="1002" t="s">
        <v>5</v>
      </c>
      <c r="N5" s="1000"/>
      <c r="O5" s="1000"/>
      <c r="P5" s="1000"/>
      <c r="Q5" s="1000"/>
      <c r="R5" s="1000"/>
      <c r="S5" s="1001"/>
      <c r="T5" s="1002" t="s">
        <v>6</v>
      </c>
      <c r="U5" s="1000"/>
      <c r="V5" s="1000"/>
      <c r="W5" s="1000"/>
      <c r="X5" s="1000"/>
      <c r="Y5" s="1001"/>
      <c r="Z5" s="1007" t="s">
        <v>24</v>
      </c>
      <c r="AA5" s="1007" t="s">
        <v>25</v>
      </c>
      <c r="AB5" s="4"/>
      <c r="AC5" s="4"/>
      <c r="AD5" s="4"/>
    </row>
    <row r="6" spans="1:31" ht="15.75" customHeight="1" x14ac:dyDescent="0.2">
      <c r="A6" s="1007" t="s">
        <v>7</v>
      </c>
      <c r="B6" s="1007" t="s">
        <v>8</v>
      </c>
      <c r="C6" s="1007" t="s">
        <v>9</v>
      </c>
      <c r="D6" s="1007" t="s">
        <v>10</v>
      </c>
      <c r="E6" s="1007" t="s">
        <v>11</v>
      </c>
      <c r="F6" s="1007" t="s">
        <v>26</v>
      </c>
      <c r="G6" s="1007" t="s">
        <v>27</v>
      </c>
      <c r="H6" s="1007" t="s">
        <v>28</v>
      </c>
      <c r="I6" s="1002" t="s">
        <v>12</v>
      </c>
      <c r="J6" s="1001"/>
      <c r="K6" s="1009" t="s">
        <v>13</v>
      </c>
      <c r="L6" s="1001"/>
      <c r="M6" s="1007" t="s">
        <v>29</v>
      </c>
      <c r="N6" s="1007" t="s">
        <v>30</v>
      </c>
      <c r="O6" s="1007" t="s">
        <v>31</v>
      </c>
      <c r="P6" s="1007" t="s">
        <v>32</v>
      </c>
      <c r="Q6" s="1010" t="s">
        <v>33</v>
      </c>
      <c r="R6" s="1010" t="s">
        <v>34</v>
      </c>
      <c r="S6" s="1010" t="s">
        <v>35</v>
      </c>
      <c r="T6" s="1009" t="s">
        <v>14</v>
      </c>
      <c r="U6" s="1001"/>
      <c r="V6" s="1009" t="s">
        <v>15</v>
      </c>
      <c r="W6" s="1001"/>
      <c r="X6" s="1007" t="s">
        <v>36</v>
      </c>
      <c r="Y6" s="1010" t="s">
        <v>37</v>
      </c>
      <c r="Z6" s="1011"/>
      <c r="AA6" s="1011"/>
      <c r="AB6" s="4"/>
      <c r="AC6" s="4"/>
      <c r="AD6" s="4"/>
      <c r="AE6" s="4"/>
    </row>
    <row r="7" spans="1:31" ht="30" x14ac:dyDescent="0.2">
      <c r="A7" s="1011"/>
      <c r="B7" s="1011"/>
      <c r="C7" s="1011"/>
      <c r="D7" s="1011"/>
      <c r="E7" s="1011"/>
      <c r="F7" s="1011"/>
      <c r="G7" s="1011"/>
      <c r="H7" s="1011"/>
      <c r="I7" s="14" t="s">
        <v>38</v>
      </c>
      <c r="J7" s="14" t="s">
        <v>39</v>
      </c>
      <c r="K7" s="14" t="s">
        <v>40</v>
      </c>
      <c r="L7" s="13" t="s">
        <v>41</v>
      </c>
      <c r="M7" s="1011"/>
      <c r="N7" s="1011"/>
      <c r="O7" s="1011"/>
      <c r="P7" s="1011"/>
      <c r="Q7" s="1011"/>
      <c r="R7" s="1011"/>
      <c r="S7" s="1011"/>
      <c r="T7" s="14" t="s">
        <v>42</v>
      </c>
      <c r="U7" s="13" t="s">
        <v>43</v>
      </c>
      <c r="V7" s="14" t="s">
        <v>44</v>
      </c>
      <c r="W7" s="13" t="s">
        <v>45</v>
      </c>
      <c r="X7" s="1011"/>
      <c r="Y7" s="1011"/>
      <c r="Z7" s="1011"/>
      <c r="AA7" s="1011"/>
      <c r="AB7" s="4"/>
      <c r="AC7" s="4"/>
      <c r="AD7" s="4"/>
      <c r="AE7" s="4"/>
    </row>
    <row r="8" spans="1:31" ht="28.5" x14ac:dyDescent="0.2">
      <c r="A8" s="156" t="s">
        <v>374</v>
      </c>
      <c r="B8" s="156" t="s">
        <v>75</v>
      </c>
      <c r="C8" s="169" t="s">
        <v>618</v>
      </c>
      <c r="D8" s="169" t="s">
        <v>619</v>
      </c>
      <c r="E8" s="170" t="s">
        <v>97</v>
      </c>
      <c r="F8" s="40" t="s">
        <v>620</v>
      </c>
      <c r="G8" s="154"/>
      <c r="H8" s="18" t="s">
        <v>4</v>
      </c>
      <c r="I8" s="18" t="s">
        <v>74</v>
      </c>
      <c r="J8" s="17" t="s">
        <v>73</v>
      </c>
      <c r="K8" s="18" t="s">
        <v>603</v>
      </c>
      <c r="L8" s="316" t="s">
        <v>604</v>
      </c>
      <c r="M8" s="157"/>
      <c r="N8" s="158"/>
      <c r="O8" s="159"/>
      <c r="P8" s="160"/>
      <c r="Q8" s="160"/>
      <c r="R8" s="160"/>
      <c r="S8" s="153"/>
      <c r="T8" s="161">
        <v>1</v>
      </c>
      <c r="U8" s="160">
        <v>839.11</v>
      </c>
      <c r="V8" s="220">
        <v>0.5</v>
      </c>
      <c r="W8" s="102">
        <v>279.7</v>
      </c>
      <c r="X8" s="172">
        <v>1.5</v>
      </c>
      <c r="Y8" s="317">
        <v>1118.81</v>
      </c>
      <c r="Z8" s="317">
        <v>1118.81</v>
      </c>
      <c r="AA8" s="162"/>
      <c r="AB8" s="7"/>
      <c r="AC8" s="7"/>
    </row>
    <row r="9" spans="1:31" ht="14.25" x14ac:dyDescent="0.2">
      <c r="A9" s="156" t="s">
        <v>374</v>
      </c>
      <c r="B9" s="163" t="s">
        <v>75</v>
      </c>
      <c r="C9" s="169" t="s">
        <v>400</v>
      </c>
      <c r="D9" s="169" t="s">
        <v>401</v>
      </c>
      <c r="E9" s="170" t="s">
        <v>97</v>
      </c>
      <c r="F9" s="40" t="s">
        <v>621</v>
      </c>
      <c r="G9" s="164"/>
      <c r="H9" s="39" t="s">
        <v>403</v>
      </c>
      <c r="I9" s="39" t="s">
        <v>74</v>
      </c>
      <c r="J9" s="40" t="s">
        <v>73</v>
      </c>
      <c r="K9" s="39" t="s">
        <v>603</v>
      </c>
      <c r="L9" s="172" t="s">
        <v>604</v>
      </c>
      <c r="M9" s="165"/>
      <c r="N9" s="34"/>
      <c r="O9" s="35"/>
      <c r="P9" s="160"/>
      <c r="Q9" s="160"/>
      <c r="R9" s="160"/>
      <c r="S9" s="153"/>
      <c r="T9" s="161">
        <v>4</v>
      </c>
      <c r="U9" s="160">
        <v>839.11</v>
      </c>
      <c r="V9" s="220">
        <v>0.5</v>
      </c>
      <c r="W9" s="102">
        <v>279.7</v>
      </c>
      <c r="X9" s="172">
        <v>4.5</v>
      </c>
      <c r="Y9" s="317">
        <v>3636.14</v>
      </c>
      <c r="Z9" s="317">
        <v>3636.14</v>
      </c>
      <c r="AA9" s="162"/>
      <c r="AB9" s="7"/>
      <c r="AC9" s="7"/>
    </row>
    <row r="10" spans="1:31" ht="42.75" x14ac:dyDescent="0.2">
      <c r="A10" s="156" t="s">
        <v>374</v>
      </c>
      <c r="B10" s="163" t="s">
        <v>75</v>
      </c>
      <c r="C10" s="169" t="s">
        <v>385</v>
      </c>
      <c r="D10" s="169" t="s">
        <v>386</v>
      </c>
      <c r="E10" s="170" t="s">
        <v>622</v>
      </c>
      <c r="F10" s="40" t="s">
        <v>623</v>
      </c>
      <c r="G10" s="164"/>
      <c r="H10" s="39" t="s">
        <v>384</v>
      </c>
      <c r="I10" s="39" t="s">
        <v>74</v>
      </c>
      <c r="J10" s="40" t="s">
        <v>73</v>
      </c>
      <c r="K10" s="39" t="s">
        <v>74</v>
      </c>
      <c r="L10" s="168" t="s">
        <v>624</v>
      </c>
      <c r="M10" s="165"/>
      <c r="N10" s="34"/>
      <c r="O10" s="35"/>
      <c r="P10" s="160"/>
      <c r="Q10" s="160"/>
      <c r="R10" s="160"/>
      <c r="S10" s="153"/>
      <c r="T10" s="161">
        <v>1</v>
      </c>
      <c r="U10" s="160">
        <v>120</v>
      </c>
      <c r="V10" s="247">
        <v>0.5</v>
      </c>
      <c r="W10" s="281">
        <v>55</v>
      </c>
      <c r="X10" s="172">
        <v>1.5</v>
      </c>
      <c r="Y10" s="317">
        <v>175</v>
      </c>
      <c r="Z10" s="317">
        <v>175</v>
      </c>
      <c r="AA10" s="162"/>
      <c r="AB10" s="7"/>
      <c r="AC10" s="7"/>
    </row>
    <row r="11" spans="1:31" ht="28.5" x14ac:dyDescent="0.2">
      <c r="A11" s="156" t="s">
        <v>374</v>
      </c>
      <c r="B11" s="163" t="s">
        <v>75</v>
      </c>
      <c r="C11" s="169" t="s">
        <v>625</v>
      </c>
      <c r="D11" s="169" t="s">
        <v>626</v>
      </c>
      <c r="E11" s="170" t="s">
        <v>97</v>
      </c>
      <c r="F11" s="40" t="s">
        <v>627</v>
      </c>
      <c r="G11" s="164"/>
      <c r="H11" s="39" t="s">
        <v>403</v>
      </c>
      <c r="I11" s="39" t="s">
        <v>74</v>
      </c>
      <c r="J11" s="40" t="s">
        <v>73</v>
      </c>
      <c r="K11" s="39" t="s">
        <v>74</v>
      </c>
      <c r="L11" s="172" t="s">
        <v>76</v>
      </c>
      <c r="M11" s="165"/>
      <c r="N11" s="34"/>
      <c r="O11" s="35"/>
      <c r="P11" s="160"/>
      <c r="Q11" s="160"/>
      <c r="R11" s="160"/>
      <c r="S11" s="153"/>
      <c r="T11" s="161">
        <v>0</v>
      </c>
      <c r="U11" s="160">
        <v>0</v>
      </c>
      <c r="V11" s="18">
        <v>0.5</v>
      </c>
      <c r="W11" s="31">
        <v>279.7</v>
      </c>
      <c r="X11" s="172">
        <v>0.5</v>
      </c>
      <c r="Y11" s="317">
        <v>279.7</v>
      </c>
      <c r="Z11" s="317">
        <v>279.7</v>
      </c>
      <c r="AA11" s="162"/>
      <c r="AB11" s="7"/>
      <c r="AC11" s="7"/>
    </row>
    <row r="12" spans="1:31" ht="42.75" x14ac:dyDescent="0.2">
      <c r="A12" s="293" t="s">
        <v>374</v>
      </c>
      <c r="B12" s="294" t="s">
        <v>75</v>
      </c>
      <c r="C12" s="320" t="s">
        <v>395</v>
      </c>
      <c r="D12" s="320" t="s">
        <v>396</v>
      </c>
      <c r="E12" s="321" t="s">
        <v>610</v>
      </c>
      <c r="F12" s="297" t="s">
        <v>628</v>
      </c>
      <c r="G12" s="295"/>
      <c r="H12" s="296" t="s">
        <v>384</v>
      </c>
      <c r="I12" s="296" t="s">
        <v>74</v>
      </c>
      <c r="J12" s="297" t="s">
        <v>73</v>
      </c>
      <c r="K12" s="296" t="s">
        <v>74</v>
      </c>
      <c r="L12" s="322" t="s">
        <v>629</v>
      </c>
      <c r="M12" s="298"/>
      <c r="N12" s="299"/>
      <c r="O12" s="300"/>
      <c r="P12" s="282"/>
      <c r="Q12" s="282"/>
      <c r="R12" s="282"/>
      <c r="S12" s="285"/>
      <c r="T12" s="223">
        <v>2</v>
      </c>
      <c r="U12" s="282">
        <v>170.12</v>
      </c>
      <c r="V12" s="244" t="s">
        <v>630</v>
      </c>
      <c r="W12" s="301">
        <v>57</v>
      </c>
      <c r="X12" s="323" t="s">
        <v>631</v>
      </c>
      <c r="Y12" s="324">
        <v>796.24</v>
      </c>
      <c r="Z12" s="324">
        <v>796.24</v>
      </c>
      <c r="AA12" s="302"/>
      <c r="AB12" s="7"/>
      <c r="AC12" s="7"/>
    </row>
    <row r="13" spans="1:31" ht="28.5" x14ac:dyDescent="0.2">
      <c r="A13" s="18" t="s">
        <v>75</v>
      </c>
      <c r="B13" s="18" t="s">
        <v>443</v>
      </c>
      <c r="C13" s="172" t="s">
        <v>478</v>
      </c>
      <c r="D13" s="172" t="s">
        <v>479</v>
      </c>
      <c r="E13" s="172" t="s">
        <v>97</v>
      </c>
      <c r="F13" s="171" t="s">
        <v>657</v>
      </c>
      <c r="G13" s="28"/>
      <c r="H13" s="18" t="s">
        <v>403</v>
      </c>
      <c r="I13" s="18" t="s">
        <v>74</v>
      </c>
      <c r="J13" s="17" t="s">
        <v>73</v>
      </c>
      <c r="K13" s="18" t="s">
        <v>603</v>
      </c>
      <c r="L13" s="172" t="s">
        <v>604</v>
      </c>
      <c r="M13" s="30"/>
      <c r="N13" s="30"/>
      <c r="O13" s="30"/>
      <c r="P13" s="31"/>
      <c r="Q13" s="31"/>
      <c r="R13" s="31"/>
      <c r="S13" s="152"/>
      <c r="T13" s="172">
        <v>12</v>
      </c>
      <c r="U13" s="31">
        <v>906.25</v>
      </c>
      <c r="V13" s="18">
        <v>0.5</v>
      </c>
      <c r="W13" s="31">
        <v>302.08</v>
      </c>
      <c r="X13" s="18">
        <v>12.5</v>
      </c>
      <c r="Y13" s="317">
        <v>11177.08</v>
      </c>
      <c r="Z13" s="109">
        <v>11177.08</v>
      </c>
      <c r="AA13" s="32" t="s">
        <v>635</v>
      </c>
      <c r="AB13" s="7"/>
      <c r="AC13" s="7"/>
    </row>
    <row r="14" spans="1:31" ht="28.5" x14ac:dyDescent="0.2">
      <c r="A14" s="18" t="s">
        <v>75</v>
      </c>
      <c r="B14" s="18" t="s">
        <v>443</v>
      </c>
      <c r="C14" s="172" t="s">
        <v>658</v>
      </c>
      <c r="D14" s="172" t="s">
        <v>476</v>
      </c>
      <c r="E14" s="172" t="s">
        <v>97</v>
      </c>
      <c r="F14" s="171" t="s">
        <v>657</v>
      </c>
      <c r="G14" s="28"/>
      <c r="H14" s="18" t="s">
        <v>403</v>
      </c>
      <c r="I14" s="18" t="s">
        <v>74</v>
      </c>
      <c r="J14" s="17" t="s">
        <v>73</v>
      </c>
      <c r="K14" s="18" t="s">
        <v>603</v>
      </c>
      <c r="L14" s="172" t="s">
        <v>604</v>
      </c>
      <c r="M14" s="30"/>
      <c r="N14" s="30"/>
      <c r="O14" s="30"/>
      <c r="P14" s="31"/>
      <c r="Q14" s="31"/>
      <c r="R14" s="31"/>
      <c r="S14" s="152"/>
      <c r="T14" s="172">
        <v>12</v>
      </c>
      <c r="U14" s="31">
        <v>906.25</v>
      </c>
      <c r="V14" s="18">
        <v>0.5</v>
      </c>
      <c r="W14" s="31">
        <v>302.08</v>
      </c>
      <c r="X14" s="18">
        <v>12.5</v>
      </c>
      <c r="Y14" s="317">
        <v>11177.08</v>
      </c>
      <c r="Z14" s="109">
        <f t="shared" ref="Z14:Z19" si="0">S14+Y14</f>
        <v>11177.08</v>
      </c>
      <c r="AA14" s="32" t="s">
        <v>635</v>
      </c>
      <c r="AB14" s="7"/>
      <c r="AC14" s="7"/>
    </row>
    <row r="15" spans="1:31" ht="42.75" x14ac:dyDescent="0.2">
      <c r="A15" s="18" t="s">
        <v>75</v>
      </c>
      <c r="B15" s="18" t="s">
        <v>443</v>
      </c>
      <c r="C15" s="172" t="s">
        <v>659</v>
      </c>
      <c r="D15" s="172" t="s">
        <v>660</v>
      </c>
      <c r="E15" s="172" t="s">
        <v>97</v>
      </c>
      <c r="F15" s="171" t="s">
        <v>661</v>
      </c>
      <c r="G15" s="28"/>
      <c r="H15" s="18" t="s">
        <v>4</v>
      </c>
      <c r="I15" s="18" t="s">
        <v>74</v>
      </c>
      <c r="J15" s="17" t="s">
        <v>73</v>
      </c>
      <c r="K15" s="18" t="s">
        <v>448</v>
      </c>
      <c r="L15" s="172" t="s">
        <v>662</v>
      </c>
      <c r="M15" s="30"/>
      <c r="N15" s="30"/>
      <c r="O15" s="30"/>
      <c r="P15" s="31"/>
      <c r="Q15" s="31"/>
      <c r="R15" s="31"/>
      <c r="S15" s="152"/>
      <c r="T15" s="172">
        <v>0</v>
      </c>
      <c r="U15" s="31">
        <v>0</v>
      </c>
      <c r="V15" s="18">
        <v>0.5</v>
      </c>
      <c r="W15" s="31">
        <v>279.7</v>
      </c>
      <c r="X15" s="18">
        <v>0.5</v>
      </c>
      <c r="Y15" s="318">
        <v>279.7</v>
      </c>
      <c r="Z15" s="278">
        <f t="shared" si="0"/>
        <v>279.7</v>
      </c>
      <c r="AA15" s="32"/>
      <c r="AB15" s="7"/>
      <c r="AC15" s="7"/>
    </row>
    <row r="16" spans="1:31" ht="42.75" x14ac:dyDescent="0.2">
      <c r="A16" s="18" t="s">
        <v>75</v>
      </c>
      <c r="B16" s="18" t="s">
        <v>443</v>
      </c>
      <c r="C16" s="172" t="s">
        <v>663</v>
      </c>
      <c r="D16" s="172" t="s">
        <v>664</v>
      </c>
      <c r="E16" s="172" t="s">
        <v>97</v>
      </c>
      <c r="F16" s="171" t="s">
        <v>661</v>
      </c>
      <c r="G16" s="28"/>
      <c r="H16" s="18" t="s">
        <v>4</v>
      </c>
      <c r="I16" s="18" t="s">
        <v>74</v>
      </c>
      <c r="J16" s="17" t="s">
        <v>73</v>
      </c>
      <c r="K16" s="18" t="s">
        <v>448</v>
      </c>
      <c r="L16" s="172" t="s">
        <v>449</v>
      </c>
      <c r="M16" s="30"/>
      <c r="N16" s="30"/>
      <c r="O16" s="30"/>
      <c r="P16" s="31"/>
      <c r="Q16" s="31"/>
      <c r="R16" s="31"/>
      <c r="S16" s="152"/>
      <c r="T16" s="172">
        <v>0</v>
      </c>
      <c r="U16" s="31">
        <v>0</v>
      </c>
      <c r="V16" s="18">
        <v>0.5</v>
      </c>
      <c r="W16" s="31">
        <v>279.7</v>
      </c>
      <c r="X16" s="18">
        <v>0.5</v>
      </c>
      <c r="Y16" s="318">
        <v>279.7</v>
      </c>
      <c r="Z16" s="278">
        <f t="shared" si="0"/>
        <v>279.7</v>
      </c>
      <c r="AA16" s="32"/>
      <c r="AB16" s="7"/>
      <c r="AC16" s="7"/>
    </row>
    <row r="17" spans="1:29" ht="42.75" x14ac:dyDescent="0.2">
      <c r="A17" s="18" t="s">
        <v>75</v>
      </c>
      <c r="B17" s="18" t="s">
        <v>443</v>
      </c>
      <c r="C17" s="172" t="s">
        <v>389</v>
      </c>
      <c r="D17" s="172" t="s">
        <v>390</v>
      </c>
      <c r="E17" s="172" t="s">
        <v>97</v>
      </c>
      <c r="F17" s="171" t="s">
        <v>661</v>
      </c>
      <c r="G17" s="28"/>
      <c r="H17" s="18" t="s">
        <v>4</v>
      </c>
      <c r="I17" s="18" t="s">
        <v>74</v>
      </c>
      <c r="J17" s="17" t="s">
        <v>73</v>
      </c>
      <c r="K17" s="18" t="s">
        <v>448</v>
      </c>
      <c r="L17" s="172" t="s">
        <v>449</v>
      </c>
      <c r="M17" s="30"/>
      <c r="N17" s="30"/>
      <c r="O17" s="30"/>
      <c r="P17" s="31"/>
      <c r="Q17" s="31"/>
      <c r="R17" s="31"/>
      <c r="S17" s="152"/>
      <c r="T17" s="172">
        <v>0</v>
      </c>
      <c r="U17" s="31">
        <v>0</v>
      </c>
      <c r="V17" s="18">
        <v>0.5</v>
      </c>
      <c r="W17" s="31">
        <v>279.7</v>
      </c>
      <c r="X17" s="18">
        <v>0.5</v>
      </c>
      <c r="Y17" s="318">
        <v>279.7</v>
      </c>
      <c r="Z17" s="278">
        <f t="shared" si="0"/>
        <v>279.7</v>
      </c>
      <c r="AA17" s="32"/>
      <c r="AB17" s="7"/>
      <c r="AC17" s="7"/>
    </row>
    <row r="18" spans="1:29" ht="28.5" x14ac:dyDescent="0.2">
      <c r="A18" s="18" t="s">
        <v>75</v>
      </c>
      <c r="B18" s="18" t="s">
        <v>443</v>
      </c>
      <c r="C18" s="172" t="s">
        <v>665</v>
      </c>
      <c r="D18" s="172" t="s">
        <v>666</v>
      </c>
      <c r="E18" s="171" t="s">
        <v>667</v>
      </c>
      <c r="F18" s="168" t="s">
        <v>668</v>
      </c>
      <c r="G18" s="28"/>
      <c r="H18" s="18" t="s">
        <v>403</v>
      </c>
      <c r="I18" s="18" t="s">
        <v>74</v>
      </c>
      <c r="J18" s="17" t="s">
        <v>73</v>
      </c>
      <c r="K18" s="18" t="s">
        <v>603</v>
      </c>
      <c r="L18" s="172" t="s">
        <v>604</v>
      </c>
      <c r="M18" s="30"/>
      <c r="N18" s="30"/>
      <c r="O18" s="30"/>
      <c r="P18" s="31"/>
      <c r="Q18" s="31"/>
      <c r="R18" s="31"/>
      <c r="S18" s="152"/>
      <c r="T18" s="172">
        <v>2</v>
      </c>
      <c r="U18" s="31">
        <v>475.13</v>
      </c>
      <c r="V18" s="18">
        <v>0.5</v>
      </c>
      <c r="W18" s="31">
        <v>142.53</v>
      </c>
      <c r="X18" s="18">
        <v>2.5</v>
      </c>
      <c r="Y18" s="318">
        <v>1092.79</v>
      </c>
      <c r="Z18" s="278">
        <f t="shared" si="0"/>
        <v>1092.79</v>
      </c>
      <c r="AA18" s="32"/>
      <c r="AB18" s="7"/>
      <c r="AC18" s="7"/>
    </row>
    <row r="19" spans="1:29" ht="28.5" x14ac:dyDescent="0.2">
      <c r="A19" s="18" t="s">
        <v>75</v>
      </c>
      <c r="B19" s="18" t="s">
        <v>443</v>
      </c>
      <c r="C19" s="172" t="s">
        <v>669</v>
      </c>
      <c r="D19" s="172" t="s">
        <v>670</v>
      </c>
      <c r="E19" s="171" t="s">
        <v>671</v>
      </c>
      <c r="F19" s="168" t="s">
        <v>668</v>
      </c>
      <c r="G19" s="28"/>
      <c r="H19" s="18" t="s">
        <v>403</v>
      </c>
      <c r="I19" s="18" t="s">
        <v>74</v>
      </c>
      <c r="J19" s="17" t="s">
        <v>73</v>
      </c>
      <c r="K19" s="18" t="s">
        <v>603</v>
      </c>
      <c r="L19" s="172" t="s">
        <v>604</v>
      </c>
      <c r="M19" s="30"/>
      <c r="N19" s="30"/>
      <c r="O19" s="30"/>
      <c r="P19" s="31"/>
      <c r="Q19" s="31"/>
      <c r="R19" s="31"/>
      <c r="S19" s="152"/>
      <c r="T19" s="172">
        <v>2</v>
      </c>
      <c r="U19" s="31">
        <v>350.87</v>
      </c>
      <c r="V19" s="18">
        <v>0.5</v>
      </c>
      <c r="W19" s="31">
        <v>105.28</v>
      </c>
      <c r="X19" s="18">
        <v>2.5</v>
      </c>
      <c r="Y19" s="318">
        <v>807.02</v>
      </c>
      <c r="Z19" s="278">
        <f t="shared" si="0"/>
        <v>807.02</v>
      </c>
      <c r="AA19" s="32"/>
      <c r="AB19" s="7"/>
      <c r="AC19" s="7"/>
    </row>
    <row r="20" spans="1:29" ht="15.75" customHeight="1" x14ac:dyDescent="0.2">
      <c r="A20" s="18" t="s">
        <v>75</v>
      </c>
      <c r="B20" s="18" t="s">
        <v>751</v>
      </c>
      <c r="C20" s="303" t="s">
        <v>752</v>
      </c>
      <c r="D20" s="303" t="s">
        <v>753</v>
      </c>
      <c r="E20" s="18" t="s">
        <v>451</v>
      </c>
      <c r="F20" s="18" t="s">
        <v>572</v>
      </c>
      <c r="G20" s="28"/>
      <c r="H20" s="18"/>
      <c r="I20" s="18" t="s">
        <v>74</v>
      </c>
      <c r="J20" s="17" t="s">
        <v>73</v>
      </c>
      <c r="K20" s="18" t="s">
        <v>74</v>
      </c>
      <c r="L20" s="304" t="s">
        <v>754</v>
      </c>
      <c r="M20" s="30">
        <v>45790</v>
      </c>
      <c r="N20" s="30">
        <v>45790</v>
      </c>
      <c r="O20" s="30"/>
      <c r="P20" s="31"/>
      <c r="Q20" s="31">
        <v>0</v>
      </c>
      <c r="R20" s="31">
        <v>0</v>
      </c>
      <c r="S20" s="152">
        <f>Q20+R20</f>
        <v>0</v>
      </c>
      <c r="T20" s="18">
        <v>0</v>
      </c>
      <c r="U20" s="286">
        <v>559.41</v>
      </c>
      <c r="V20" s="18">
        <v>1</v>
      </c>
      <c r="W20" s="286">
        <v>279.7</v>
      </c>
      <c r="X20" s="18">
        <f>T20+(V20*0.5)</f>
        <v>0.5</v>
      </c>
      <c r="Y20" s="325">
        <f>(T20*U20)+(V20*W20)</f>
        <v>279.7</v>
      </c>
      <c r="Z20" s="325">
        <f>(T20*U20)+(V20*W20)</f>
        <v>279.7</v>
      </c>
      <c r="AA20" s="18" t="s">
        <v>453</v>
      </c>
      <c r="AB20" s="7"/>
      <c r="AC20" s="7"/>
    </row>
    <row r="21" spans="1:29" ht="15.75" customHeight="1" x14ac:dyDescent="0.2">
      <c r="A21" s="18" t="s">
        <v>75</v>
      </c>
      <c r="B21" s="18" t="s">
        <v>751</v>
      </c>
      <c r="C21" s="303" t="s">
        <v>752</v>
      </c>
      <c r="D21" s="303" t="s">
        <v>755</v>
      </c>
      <c r="E21" s="18" t="s">
        <v>451</v>
      </c>
      <c r="F21" s="18" t="s">
        <v>572</v>
      </c>
      <c r="G21" s="28"/>
      <c r="H21" s="18"/>
      <c r="I21" s="18" t="s">
        <v>74</v>
      </c>
      <c r="J21" s="17" t="s">
        <v>73</v>
      </c>
      <c r="K21" s="18" t="s">
        <v>74</v>
      </c>
      <c r="L21" s="304" t="s">
        <v>76</v>
      </c>
      <c r="M21" s="30">
        <v>45797</v>
      </c>
      <c r="N21" s="30">
        <v>45797</v>
      </c>
      <c r="O21" s="30"/>
      <c r="P21" s="31"/>
      <c r="Q21" s="31">
        <v>0</v>
      </c>
      <c r="R21" s="31">
        <v>0</v>
      </c>
      <c r="S21" s="152">
        <f t="shared" ref="S21:S22" si="1">Q21+R21</f>
        <v>0</v>
      </c>
      <c r="T21" s="18">
        <v>0</v>
      </c>
      <c r="U21" s="286">
        <v>559.41</v>
      </c>
      <c r="V21" s="18">
        <v>1</v>
      </c>
      <c r="W21" s="286">
        <v>279.7</v>
      </c>
      <c r="X21" s="18">
        <f t="shared" ref="X21:X22" si="2">T21+(V21*0.5)</f>
        <v>0.5</v>
      </c>
      <c r="Y21" s="325">
        <f t="shared" ref="Y21:Y22" si="3">(T21*U21)+(V21*W21)</f>
        <v>279.7</v>
      </c>
      <c r="Z21" s="325">
        <f t="shared" ref="Z21:Z22" si="4">(T21*U21)+(V21*W21)</f>
        <v>279.7</v>
      </c>
      <c r="AA21" s="18" t="s">
        <v>453</v>
      </c>
      <c r="AB21" s="7"/>
      <c r="AC21" s="7"/>
    </row>
    <row r="22" spans="1:29" ht="15.75" customHeight="1" x14ac:dyDescent="0.2">
      <c r="A22" s="18" t="s">
        <v>75</v>
      </c>
      <c r="B22" s="18" t="s">
        <v>751</v>
      </c>
      <c r="C22" s="178" t="s">
        <v>756</v>
      </c>
      <c r="D22" s="303" t="s">
        <v>757</v>
      </c>
      <c r="E22" s="18" t="s">
        <v>451</v>
      </c>
      <c r="F22" s="18" t="s">
        <v>572</v>
      </c>
      <c r="G22" s="28"/>
      <c r="H22" s="18"/>
      <c r="I22" s="18" t="s">
        <v>74</v>
      </c>
      <c r="J22" s="17" t="s">
        <v>73</v>
      </c>
      <c r="K22" s="18" t="s">
        <v>74</v>
      </c>
      <c r="L22" s="304" t="s">
        <v>76</v>
      </c>
      <c r="M22" s="30">
        <v>45804</v>
      </c>
      <c r="N22" s="30">
        <v>45804</v>
      </c>
      <c r="O22" s="30"/>
      <c r="P22" s="31"/>
      <c r="Q22" s="31">
        <v>0</v>
      </c>
      <c r="R22" s="31">
        <v>0</v>
      </c>
      <c r="S22" s="152">
        <f t="shared" si="1"/>
        <v>0</v>
      </c>
      <c r="T22" s="18">
        <v>0</v>
      </c>
      <c r="U22" s="286">
        <v>559.41</v>
      </c>
      <c r="V22" s="18">
        <v>1</v>
      </c>
      <c r="W22" s="286">
        <v>279.7</v>
      </c>
      <c r="X22" s="18">
        <f t="shared" si="2"/>
        <v>0.5</v>
      </c>
      <c r="Y22" s="325">
        <f t="shared" si="3"/>
        <v>279.7</v>
      </c>
      <c r="Z22" s="325">
        <f t="shared" si="4"/>
        <v>279.7</v>
      </c>
      <c r="AA22" s="18" t="s">
        <v>453</v>
      </c>
      <c r="AB22" s="7"/>
      <c r="AC22" s="7"/>
    </row>
    <row r="23" spans="1:29" ht="15.75" customHeight="1" x14ac:dyDescent="0.2">
      <c r="A23" s="18" t="s">
        <v>75</v>
      </c>
      <c r="B23" s="18" t="s">
        <v>751</v>
      </c>
      <c r="C23" s="178" t="s">
        <v>465</v>
      </c>
      <c r="D23" s="178" t="s">
        <v>466</v>
      </c>
      <c r="E23" s="18" t="s">
        <v>451</v>
      </c>
      <c r="F23" s="18" t="s">
        <v>572</v>
      </c>
      <c r="G23" s="28"/>
      <c r="H23" s="18"/>
      <c r="I23" s="18" t="s">
        <v>74</v>
      </c>
      <c r="J23" s="17" t="s">
        <v>73</v>
      </c>
      <c r="K23" s="18" t="s">
        <v>74</v>
      </c>
      <c r="L23" s="304" t="s">
        <v>758</v>
      </c>
      <c r="M23" s="30">
        <v>45789</v>
      </c>
      <c r="N23" s="30">
        <v>45791</v>
      </c>
      <c r="O23" s="30"/>
      <c r="P23" s="31"/>
      <c r="Q23" s="31">
        <v>0</v>
      </c>
      <c r="R23" s="31">
        <v>0</v>
      </c>
      <c r="S23" s="152">
        <f>Q23+R23</f>
        <v>0</v>
      </c>
      <c r="T23" s="18">
        <v>2</v>
      </c>
      <c r="U23" s="286">
        <v>559.41</v>
      </c>
      <c r="V23" s="18">
        <v>1</v>
      </c>
      <c r="W23" s="286">
        <v>279.7</v>
      </c>
      <c r="X23" s="18">
        <f>T23+(V23*0.5)</f>
        <v>2.5</v>
      </c>
      <c r="Y23" s="325">
        <f>(T23*U23)+(V23*W23)</f>
        <v>1398.52</v>
      </c>
      <c r="Z23" s="325">
        <f>(T23*U23)+(V23*W23)</f>
        <v>1398.52</v>
      </c>
      <c r="AA23" s="18" t="s">
        <v>453</v>
      </c>
      <c r="AB23" s="7"/>
      <c r="AC23" s="7"/>
    </row>
    <row r="24" spans="1:29" ht="15.75" customHeight="1" x14ac:dyDescent="0.2">
      <c r="A24" s="18" t="s">
        <v>75</v>
      </c>
      <c r="B24" s="18" t="s">
        <v>751</v>
      </c>
      <c r="C24" s="178" t="s">
        <v>468</v>
      </c>
      <c r="D24" s="178" t="s">
        <v>469</v>
      </c>
      <c r="E24" s="18" t="s">
        <v>451</v>
      </c>
      <c r="F24" s="18" t="s">
        <v>452</v>
      </c>
      <c r="G24" s="28"/>
      <c r="H24" s="18"/>
      <c r="I24" s="18" t="s">
        <v>74</v>
      </c>
      <c r="J24" s="17" t="s">
        <v>73</v>
      </c>
      <c r="K24" s="18" t="s">
        <v>74</v>
      </c>
      <c r="L24" s="304" t="s">
        <v>78</v>
      </c>
      <c r="M24" s="30">
        <v>45789</v>
      </c>
      <c r="N24" s="30">
        <v>45791</v>
      </c>
      <c r="O24" s="30"/>
      <c r="P24" s="31"/>
      <c r="Q24" s="31">
        <v>0</v>
      </c>
      <c r="R24" s="31">
        <v>0</v>
      </c>
      <c r="S24" s="152">
        <f>Q24+R24</f>
        <v>0</v>
      </c>
      <c r="T24" s="18">
        <v>2</v>
      </c>
      <c r="U24" s="286">
        <v>559.41</v>
      </c>
      <c r="V24" s="18">
        <v>1</v>
      </c>
      <c r="W24" s="286">
        <v>279.7</v>
      </c>
      <c r="X24" s="18">
        <f t="shared" ref="X24:X40" si="5">T24+(V24*0.5)</f>
        <v>2.5</v>
      </c>
      <c r="Y24" s="325">
        <f t="shared" ref="Y24:Y91" si="6">(T24*U24)+(V24*W24)</f>
        <v>1398.52</v>
      </c>
      <c r="Z24" s="325">
        <f t="shared" ref="Z24:Z91" si="7">(T24*U24)+(V24*W24)</f>
        <v>1398.52</v>
      </c>
      <c r="AA24" s="18" t="s">
        <v>453</v>
      </c>
      <c r="AB24" s="7"/>
      <c r="AC24" s="7"/>
    </row>
    <row r="25" spans="1:29" ht="15.75" customHeight="1" x14ac:dyDescent="0.2">
      <c r="A25" s="18" t="s">
        <v>75</v>
      </c>
      <c r="B25" s="18" t="s">
        <v>751</v>
      </c>
      <c r="C25" s="178" t="s">
        <v>461</v>
      </c>
      <c r="D25" s="303" t="s">
        <v>462</v>
      </c>
      <c r="E25" s="18" t="s">
        <v>451</v>
      </c>
      <c r="F25" s="18" t="s">
        <v>452</v>
      </c>
      <c r="G25" s="28"/>
      <c r="H25" s="18"/>
      <c r="I25" s="18" t="s">
        <v>74</v>
      </c>
      <c r="J25" s="17" t="s">
        <v>73</v>
      </c>
      <c r="K25" s="18" t="s">
        <v>74</v>
      </c>
      <c r="L25" s="304" t="s">
        <v>78</v>
      </c>
      <c r="M25" s="30">
        <v>45789</v>
      </c>
      <c r="N25" s="30">
        <v>45791</v>
      </c>
      <c r="O25" s="30"/>
      <c r="P25" s="31"/>
      <c r="Q25" s="31">
        <v>0</v>
      </c>
      <c r="R25" s="31">
        <v>0</v>
      </c>
      <c r="S25" s="152">
        <f t="shared" ref="S25:S58" si="8">Q25+R25</f>
        <v>0</v>
      </c>
      <c r="T25" s="18">
        <v>2</v>
      </c>
      <c r="U25" s="286">
        <v>559.41</v>
      </c>
      <c r="V25" s="18">
        <v>1</v>
      </c>
      <c r="W25" s="286">
        <v>279.7</v>
      </c>
      <c r="X25" s="18">
        <f t="shared" si="5"/>
        <v>2.5</v>
      </c>
      <c r="Y25" s="325">
        <f t="shared" si="6"/>
        <v>1398.52</v>
      </c>
      <c r="Z25" s="325">
        <f t="shared" si="7"/>
        <v>1398.52</v>
      </c>
      <c r="AA25" s="18" t="s">
        <v>453</v>
      </c>
      <c r="AB25" s="7"/>
      <c r="AC25" s="7"/>
    </row>
    <row r="26" spans="1:29" ht="15.75" customHeight="1" x14ac:dyDescent="0.2">
      <c r="A26" s="18" t="s">
        <v>75</v>
      </c>
      <c r="B26" s="18" t="s">
        <v>751</v>
      </c>
      <c r="C26" s="178" t="s">
        <v>471</v>
      </c>
      <c r="D26" s="178" t="s">
        <v>472</v>
      </c>
      <c r="E26" s="18" t="s">
        <v>451</v>
      </c>
      <c r="F26" s="18" t="s">
        <v>452</v>
      </c>
      <c r="G26" s="28"/>
      <c r="H26" s="18"/>
      <c r="I26" s="18" t="s">
        <v>74</v>
      </c>
      <c r="J26" s="17" t="s">
        <v>73</v>
      </c>
      <c r="K26" s="18" t="s">
        <v>74</v>
      </c>
      <c r="L26" s="40" t="s">
        <v>758</v>
      </c>
      <c r="M26" s="30">
        <v>45789</v>
      </c>
      <c r="N26" s="30">
        <v>45791</v>
      </c>
      <c r="O26" s="30"/>
      <c r="P26" s="31"/>
      <c r="Q26" s="31">
        <v>0</v>
      </c>
      <c r="R26" s="31">
        <v>0</v>
      </c>
      <c r="S26" s="152">
        <f t="shared" si="8"/>
        <v>0</v>
      </c>
      <c r="T26" s="18">
        <v>2</v>
      </c>
      <c r="U26" s="286">
        <v>559.41</v>
      </c>
      <c r="V26" s="18">
        <v>1</v>
      </c>
      <c r="W26" s="286">
        <v>279.7</v>
      </c>
      <c r="X26" s="18">
        <f t="shared" si="5"/>
        <v>2.5</v>
      </c>
      <c r="Y26" s="325">
        <f t="shared" si="6"/>
        <v>1398.52</v>
      </c>
      <c r="Z26" s="325">
        <f t="shared" si="7"/>
        <v>1398.52</v>
      </c>
      <c r="AA26" s="18" t="s">
        <v>453</v>
      </c>
      <c r="AB26" s="7"/>
      <c r="AC26" s="7"/>
    </row>
    <row r="27" spans="1:29" ht="15.75" customHeight="1" x14ac:dyDescent="0.2">
      <c r="A27" s="18" t="s">
        <v>75</v>
      </c>
      <c r="B27" s="18" t="s">
        <v>751</v>
      </c>
      <c r="C27" s="178" t="s">
        <v>473</v>
      </c>
      <c r="D27" s="178" t="s">
        <v>474</v>
      </c>
      <c r="E27" s="18" t="s">
        <v>451</v>
      </c>
      <c r="F27" s="18" t="s">
        <v>452</v>
      </c>
      <c r="G27" s="28"/>
      <c r="H27" s="18"/>
      <c r="I27" s="18" t="s">
        <v>74</v>
      </c>
      <c r="J27" s="17" t="s">
        <v>73</v>
      </c>
      <c r="K27" s="18" t="s">
        <v>74</v>
      </c>
      <c r="L27" s="304" t="s">
        <v>758</v>
      </c>
      <c r="M27" s="30">
        <v>45789</v>
      </c>
      <c r="N27" s="30">
        <v>45791</v>
      </c>
      <c r="O27" s="30"/>
      <c r="P27" s="31"/>
      <c r="Q27" s="31">
        <v>0</v>
      </c>
      <c r="R27" s="31">
        <v>0</v>
      </c>
      <c r="S27" s="152">
        <f t="shared" si="8"/>
        <v>0</v>
      </c>
      <c r="T27" s="18">
        <v>2</v>
      </c>
      <c r="U27" s="286">
        <v>559.41</v>
      </c>
      <c r="V27" s="18">
        <v>1</v>
      </c>
      <c r="W27" s="286">
        <v>279.7</v>
      </c>
      <c r="X27" s="18">
        <f t="shared" si="5"/>
        <v>2.5</v>
      </c>
      <c r="Y27" s="325">
        <f t="shared" si="6"/>
        <v>1398.52</v>
      </c>
      <c r="Z27" s="325">
        <f t="shared" si="7"/>
        <v>1398.52</v>
      </c>
      <c r="AA27" s="18" t="s">
        <v>453</v>
      </c>
      <c r="AB27" s="7"/>
      <c r="AC27" s="7"/>
    </row>
    <row r="28" spans="1:29" ht="15.75" customHeight="1" x14ac:dyDescent="0.2">
      <c r="A28" s="18" t="s">
        <v>75</v>
      </c>
      <c r="B28" s="18" t="s">
        <v>751</v>
      </c>
      <c r="C28" s="178" t="s">
        <v>475</v>
      </c>
      <c r="D28" s="178" t="s">
        <v>476</v>
      </c>
      <c r="E28" s="18" t="s">
        <v>451</v>
      </c>
      <c r="F28" s="18" t="s">
        <v>452</v>
      </c>
      <c r="G28" s="28"/>
      <c r="H28" s="18"/>
      <c r="I28" s="18" t="s">
        <v>74</v>
      </c>
      <c r="J28" s="17" t="s">
        <v>73</v>
      </c>
      <c r="K28" s="18" t="s">
        <v>74</v>
      </c>
      <c r="L28" s="304" t="s">
        <v>78</v>
      </c>
      <c r="M28" s="30">
        <v>45789</v>
      </c>
      <c r="N28" s="30">
        <v>45791</v>
      </c>
      <c r="O28" s="30"/>
      <c r="P28" s="31"/>
      <c r="Q28" s="31">
        <v>0</v>
      </c>
      <c r="R28" s="31">
        <v>0</v>
      </c>
      <c r="S28" s="152">
        <f t="shared" si="8"/>
        <v>0</v>
      </c>
      <c r="T28" s="18">
        <v>2</v>
      </c>
      <c r="U28" s="286">
        <v>559.41</v>
      </c>
      <c r="V28" s="18">
        <v>1</v>
      </c>
      <c r="W28" s="286">
        <v>279.7</v>
      </c>
      <c r="X28" s="18">
        <f t="shared" si="5"/>
        <v>2.5</v>
      </c>
      <c r="Y28" s="325">
        <f t="shared" si="6"/>
        <v>1398.52</v>
      </c>
      <c r="Z28" s="325">
        <f t="shared" si="7"/>
        <v>1398.52</v>
      </c>
      <c r="AA28" s="18" t="s">
        <v>453</v>
      </c>
      <c r="AB28" s="7"/>
      <c r="AC28" s="7"/>
    </row>
    <row r="29" spans="1:29" ht="15.75" customHeight="1" x14ac:dyDescent="0.2">
      <c r="A29" s="18" t="s">
        <v>75</v>
      </c>
      <c r="B29" s="18" t="s">
        <v>751</v>
      </c>
      <c r="C29" s="303" t="s">
        <v>594</v>
      </c>
      <c r="D29" s="303" t="s">
        <v>595</v>
      </c>
      <c r="E29" s="18" t="s">
        <v>451</v>
      </c>
      <c r="F29" s="18" t="s">
        <v>452</v>
      </c>
      <c r="G29" s="28"/>
      <c r="H29" s="18"/>
      <c r="I29" s="18" t="s">
        <v>74</v>
      </c>
      <c r="J29" s="17" t="s">
        <v>73</v>
      </c>
      <c r="K29" s="18" t="s">
        <v>74</v>
      </c>
      <c r="L29" s="304" t="s">
        <v>83</v>
      </c>
      <c r="M29" s="30">
        <v>45796</v>
      </c>
      <c r="N29" s="30">
        <v>45800</v>
      </c>
      <c r="O29" s="30"/>
      <c r="P29" s="31"/>
      <c r="Q29" s="31">
        <v>0</v>
      </c>
      <c r="R29" s="31">
        <v>0</v>
      </c>
      <c r="S29" s="152">
        <f t="shared" si="8"/>
        <v>0</v>
      </c>
      <c r="T29" s="18">
        <v>4</v>
      </c>
      <c r="U29" s="286">
        <v>559.41</v>
      </c>
      <c r="V29" s="18">
        <v>1</v>
      </c>
      <c r="W29" s="286">
        <v>279.7</v>
      </c>
      <c r="X29" s="18">
        <f t="shared" si="5"/>
        <v>4.5</v>
      </c>
      <c r="Y29" s="325">
        <f t="shared" si="6"/>
        <v>2517.3399999999997</v>
      </c>
      <c r="Z29" s="325">
        <f t="shared" si="7"/>
        <v>2517.3399999999997</v>
      </c>
      <c r="AA29" s="18" t="s">
        <v>453</v>
      </c>
      <c r="AB29" s="7"/>
      <c r="AC29" s="7"/>
    </row>
    <row r="30" spans="1:29" ht="15.75" customHeight="1" x14ac:dyDescent="0.2">
      <c r="A30" s="18" t="s">
        <v>75</v>
      </c>
      <c r="B30" s="18" t="s">
        <v>751</v>
      </c>
      <c r="C30" s="303" t="s">
        <v>759</v>
      </c>
      <c r="D30" s="303" t="s">
        <v>760</v>
      </c>
      <c r="E30" s="18" t="s">
        <v>451</v>
      </c>
      <c r="F30" s="18" t="s">
        <v>452</v>
      </c>
      <c r="G30" s="28"/>
      <c r="H30" s="18"/>
      <c r="I30" s="18" t="s">
        <v>74</v>
      </c>
      <c r="J30" s="17" t="s">
        <v>73</v>
      </c>
      <c r="K30" s="18" t="s">
        <v>74</v>
      </c>
      <c r="L30" s="304" t="s">
        <v>83</v>
      </c>
      <c r="M30" s="30">
        <v>45796</v>
      </c>
      <c r="N30" s="30">
        <v>45069</v>
      </c>
      <c r="O30" s="30"/>
      <c r="P30" s="31"/>
      <c r="Q30" s="31">
        <v>0</v>
      </c>
      <c r="R30" s="31">
        <v>0</v>
      </c>
      <c r="S30" s="152">
        <f t="shared" si="8"/>
        <v>0</v>
      </c>
      <c r="T30" s="18">
        <v>4</v>
      </c>
      <c r="U30" s="286">
        <v>559.41</v>
      </c>
      <c r="V30" s="18">
        <v>1</v>
      </c>
      <c r="W30" s="286">
        <v>279.7</v>
      </c>
      <c r="X30" s="18">
        <f t="shared" si="5"/>
        <v>4.5</v>
      </c>
      <c r="Y30" s="325">
        <f t="shared" si="6"/>
        <v>2517.3399999999997</v>
      </c>
      <c r="Z30" s="325">
        <f t="shared" si="7"/>
        <v>2517.3399999999997</v>
      </c>
      <c r="AA30" s="18" t="s">
        <v>453</v>
      </c>
      <c r="AB30" s="7"/>
      <c r="AC30" s="7"/>
    </row>
    <row r="31" spans="1:29" ht="15.75" customHeight="1" x14ac:dyDescent="0.2">
      <c r="A31" s="18" t="s">
        <v>75</v>
      </c>
      <c r="B31" s="18" t="s">
        <v>751</v>
      </c>
      <c r="C31" s="178" t="s">
        <v>531</v>
      </c>
      <c r="D31" s="303" t="s">
        <v>761</v>
      </c>
      <c r="E31" s="18" t="s">
        <v>451</v>
      </c>
      <c r="F31" s="18" t="s">
        <v>452</v>
      </c>
      <c r="G31" s="28"/>
      <c r="H31" s="18"/>
      <c r="I31" s="18" t="s">
        <v>74</v>
      </c>
      <c r="J31" s="17" t="s">
        <v>73</v>
      </c>
      <c r="K31" s="18" t="s">
        <v>74</v>
      </c>
      <c r="L31" s="304" t="s">
        <v>83</v>
      </c>
      <c r="M31" s="30">
        <v>45796</v>
      </c>
      <c r="N31" s="30">
        <v>45800</v>
      </c>
      <c r="O31" s="30"/>
      <c r="P31" s="31"/>
      <c r="Q31" s="31">
        <v>0</v>
      </c>
      <c r="R31" s="31">
        <v>0</v>
      </c>
      <c r="S31" s="152">
        <f t="shared" si="8"/>
        <v>0</v>
      </c>
      <c r="T31" s="18">
        <v>4</v>
      </c>
      <c r="U31" s="286">
        <v>559.41</v>
      </c>
      <c r="V31" s="18">
        <v>1</v>
      </c>
      <c r="W31" s="286">
        <v>279.7</v>
      </c>
      <c r="X31" s="18">
        <f t="shared" si="5"/>
        <v>4.5</v>
      </c>
      <c r="Y31" s="325">
        <f t="shared" si="6"/>
        <v>2517.3399999999997</v>
      </c>
      <c r="Z31" s="325">
        <f t="shared" si="7"/>
        <v>2517.3399999999997</v>
      </c>
      <c r="AA31" s="18" t="s">
        <v>453</v>
      </c>
      <c r="AB31" s="7"/>
      <c r="AC31" s="7"/>
    </row>
    <row r="32" spans="1:29" ht="15.75" customHeight="1" x14ac:dyDescent="0.2">
      <c r="A32" s="18" t="s">
        <v>75</v>
      </c>
      <c r="B32" s="18" t="s">
        <v>751</v>
      </c>
      <c r="C32" s="303" t="s">
        <v>549</v>
      </c>
      <c r="D32" s="303" t="s">
        <v>550</v>
      </c>
      <c r="E32" s="18" t="s">
        <v>451</v>
      </c>
      <c r="F32" s="18" t="s">
        <v>452</v>
      </c>
      <c r="G32" s="28"/>
      <c r="H32" s="18"/>
      <c r="I32" s="18" t="s">
        <v>74</v>
      </c>
      <c r="J32" s="17" t="s">
        <v>73</v>
      </c>
      <c r="K32" s="18" t="s">
        <v>74</v>
      </c>
      <c r="L32" s="304" t="s">
        <v>83</v>
      </c>
      <c r="M32" s="30">
        <v>45796</v>
      </c>
      <c r="N32" s="30">
        <v>45800</v>
      </c>
      <c r="O32" s="177"/>
      <c r="P32" s="177"/>
      <c r="Q32" s="31">
        <v>0</v>
      </c>
      <c r="R32" s="31">
        <v>0</v>
      </c>
      <c r="S32" s="152">
        <f t="shared" si="8"/>
        <v>0</v>
      </c>
      <c r="T32" s="18">
        <v>4</v>
      </c>
      <c r="U32" s="286">
        <v>559.41</v>
      </c>
      <c r="V32" s="18">
        <v>1</v>
      </c>
      <c r="W32" s="286">
        <v>279.7</v>
      </c>
      <c r="X32" s="18">
        <f t="shared" si="5"/>
        <v>4.5</v>
      </c>
      <c r="Y32" s="325">
        <f t="shared" si="6"/>
        <v>2517.3399999999997</v>
      </c>
      <c r="Z32" s="325">
        <f t="shared" si="7"/>
        <v>2517.3399999999997</v>
      </c>
      <c r="AA32" s="18" t="s">
        <v>453</v>
      </c>
      <c r="AB32" s="7"/>
      <c r="AC32" s="7"/>
    </row>
    <row r="33" spans="1:29" ht="15.75" customHeight="1" x14ac:dyDescent="0.2">
      <c r="A33" s="18" t="s">
        <v>75</v>
      </c>
      <c r="B33" s="18" t="s">
        <v>751</v>
      </c>
      <c r="C33" s="178" t="s">
        <v>533</v>
      </c>
      <c r="D33" s="178" t="s">
        <v>534</v>
      </c>
      <c r="E33" s="18" t="s">
        <v>451</v>
      </c>
      <c r="F33" s="18" t="s">
        <v>452</v>
      </c>
      <c r="G33" s="28"/>
      <c r="H33" s="18"/>
      <c r="I33" s="18" t="s">
        <v>74</v>
      </c>
      <c r="J33" s="17" t="s">
        <v>73</v>
      </c>
      <c r="K33" s="18" t="s">
        <v>74</v>
      </c>
      <c r="L33" s="304" t="s">
        <v>83</v>
      </c>
      <c r="M33" s="30">
        <v>45796</v>
      </c>
      <c r="N33" s="30">
        <v>45800</v>
      </c>
      <c r="O33" s="30"/>
      <c r="P33" s="31"/>
      <c r="Q33" s="31">
        <v>0</v>
      </c>
      <c r="R33" s="31">
        <v>0</v>
      </c>
      <c r="S33" s="152">
        <f t="shared" si="8"/>
        <v>0</v>
      </c>
      <c r="T33" s="18">
        <v>4</v>
      </c>
      <c r="U33" s="286">
        <v>559.41</v>
      </c>
      <c r="V33" s="18">
        <v>1</v>
      </c>
      <c r="W33" s="286">
        <v>279.7</v>
      </c>
      <c r="X33" s="18">
        <f t="shared" si="5"/>
        <v>4.5</v>
      </c>
      <c r="Y33" s="325">
        <f t="shared" si="6"/>
        <v>2517.3399999999997</v>
      </c>
      <c r="Z33" s="325">
        <f t="shared" si="7"/>
        <v>2517.3399999999997</v>
      </c>
      <c r="AA33" s="18" t="s">
        <v>453</v>
      </c>
      <c r="AB33" s="7"/>
      <c r="AC33" s="7"/>
    </row>
    <row r="34" spans="1:29" ht="15.75" customHeight="1" x14ac:dyDescent="0.2">
      <c r="A34" s="18" t="s">
        <v>75</v>
      </c>
      <c r="B34" s="18" t="s">
        <v>751</v>
      </c>
      <c r="C34" s="178" t="s">
        <v>536</v>
      </c>
      <c r="D34" s="178" t="s">
        <v>537</v>
      </c>
      <c r="E34" s="18" t="s">
        <v>451</v>
      </c>
      <c r="F34" s="18" t="s">
        <v>452</v>
      </c>
      <c r="G34" s="28"/>
      <c r="H34" s="18"/>
      <c r="I34" s="18" t="s">
        <v>74</v>
      </c>
      <c r="J34" s="17" t="s">
        <v>73</v>
      </c>
      <c r="K34" s="18" t="s">
        <v>74</v>
      </c>
      <c r="L34" s="304" t="s">
        <v>83</v>
      </c>
      <c r="M34" s="30">
        <v>45796</v>
      </c>
      <c r="N34" s="30">
        <v>45800</v>
      </c>
      <c r="O34" s="30"/>
      <c r="P34" s="31"/>
      <c r="Q34" s="31">
        <v>0</v>
      </c>
      <c r="R34" s="31">
        <v>0</v>
      </c>
      <c r="S34" s="152">
        <f t="shared" si="8"/>
        <v>0</v>
      </c>
      <c r="T34" s="18">
        <v>4</v>
      </c>
      <c r="U34" s="286">
        <v>559.41</v>
      </c>
      <c r="V34" s="18">
        <v>1</v>
      </c>
      <c r="W34" s="286">
        <v>279.7</v>
      </c>
      <c r="X34" s="18">
        <f t="shared" si="5"/>
        <v>4.5</v>
      </c>
      <c r="Y34" s="325">
        <f t="shared" si="6"/>
        <v>2517.3399999999997</v>
      </c>
      <c r="Z34" s="325">
        <f t="shared" si="7"/>
        <v>2517.3399999999997</v>
      </c>
      <c r="AA34" s="18" t="s">
        <v>453</v>
      </c>
      <c r="AB34" s="7"/>
      <c r="AC34" s="7"/>
    </row>
    <row r="35" spans="1:29" ht="15.75" customHeight="1" x14ac:dyDescent="0.2">
      <c r="A35" s="18" t="s">
        <v>75</v>
      </c>
      <c r="B35" s="18" t="s">
        <v>751</v>
      </c>
      <c r="C35" s="303" t="s">
        <v>538</v>
      </c>
      <c r="D35" s="303" t="s">
        <v>539</v>
      </c>
      <c r="E35" s="18" t="s">
        <v>451</v>
      </c>
      <c r="F35" s="18" t="s">
        <v>452</v>
      </c>
      <c r="G35" s="28"/>
      <c r="H35" s="18"/>
      <c r="I35" s="18" t="s">
        <v>74</v>
      </c>
      <c r="J35" s="17" t="s">
        <v>73</v>
      </c>
      <c r="K35" s="18" t="s">
        <v>74</v>
      </c>
      <c r="L35" s="304" t="s">
        <v>83</v>
      </c>
      <c r="M35" s="30">
        <v>45796</v>
      </c>
      <c r="N35" s="30">
        <v>45800</v>
      </c>
      <c r="O35" s="30"/>
      <c r="P35" s="31"/>
      <c r="Q35" s="31">
        <v>0</v>
      </c>
      <c r="R35" s="31">
        <v>0</v>
      </c>
      <c r="S35" s="152">
        <f t="shared" si="8"/>
        <v>0</v>
      </c>
      <c r="T35" s="18">
        <v>4</v>
      </c>
      <c r="U35" s="286">
        <v>559.41</v>
      </c>
      <c r="V35" s="18">
        <v>1</v>
      </c>
      <c r="W35" s="286">
        <v>279.7</v>
      </c>
      <c r="X35" s="18">
        <f t="shared" si="5"/>
        <v>4.5</v>
      </c>
      <c r="Y35" s="325">
        <f t="shared" si="6"/>
        <v>2517.3399999999997</v>
      </c>
      <c r="Z35" s="325">
        <f t="shared" si="7"/>
        <v>2517.3399999999997</v>
      </c>
      <c r="AA35" s="18" t="s">
        <v>453</v>
      </c>
      <c r="AB35" s="7"/>
      <c r="AC35" s="7"/>
    </row>
    <row r="36" spans="1:29" ht="15.75" customHeight="1" x14ac:dyDescent="0.2">
      <c r="A36" s="18" t="s">
        <v>75</v>
      </c>
      <c r="B36" s="18" t="s">
        <v>751</v>
      </c>
      <c r="C36" s="303" t="s">
        <v>540</v>
      </c>
      <c r="D36" s="178" t="s">
        <v>541</v>
      </c>
      <c r="E36" s="18" t="s">
        <v>451</v>
      </c>
      <c r="F36" s="18" t="s">
        <v>452</v>
      </c>
      <c r="G36" s="28"/>
      <c r="H36" s="18"/>
      <c r="I36" s="18" t="s">
        <v>74</v>
      </c>
      <c r="J36" s="17" t="s">
        <v>73</v>
      </c>
      <c r="K36" s="18" t="s">
        <v>74</v>
      </c>
      <c r="L36" s="304" t="s">
        <v>83</v>
      </c>
      <c r="M36" s="30">
        <v>45796</v>
      </c>
      <c r="N36" s="30">
        <v>45800</v>
      </c>
      <c r="O36" s="30"/>
      <c r="P36" s="31"/>
      <c r="Q36" s="31">
        <v>0</v>
      </c>
      <c r="R36" s="31">
        <v>0</v>
      </c>
      <c r="S36" s="152">
        <f t="shared" si="8"/>
        <v>0</v>
      </c>
      <c r="T36" s="18">
        <v>4</v>
      </c>
      <c r="U36" s="286">
        <v>559.41</v>
      </c>
      <c r="V36" s="18">
        <v>1</v>
      </c>
      <c r="W36" s="286">
        <v>279.7</v>
      </c>
      <c r="X36" s="18">
        <f t="shared" si="5"/>
        <v>4.5</v>
      </c>
      <c r="Y36" s="325">
        <f t="shared" si="6"/>
        <v>2517.3399999999997</v>
      </c>
      <c r="Z36" s="325">
        <f t="shared" si="7"/>
        <v>2517.3399999999997</v>
      </c>
      <c r="AA36" s="18" t="s">
        <v>453</v>
      </c>
      <c r="AB36" s="7"/>
      <c r="AC36" s="7"/>
    </row>
    <row r="37" spans="1:29" ht="15.75" customHeight="1" x14ac:dyDescent="0.2">
      <c r="A37" s="18" t="s">
        <v>75</v>
      </c>
      <c r="B37" s="18" t="s">
        <v>751</v>
      </c>
      <c r="C37" s="303" t="s">
        <v>543</v>
      </c>
      <c r="D37" s="303" t="s">
        <v>596</v>
      </c>
      <c r="E37" s="18" t="s">
        <v>451</v>
      </c>
      <c r="F37" s="18" t="s">
        <v>452</v>
      </c>
      <c r="G37" s="28"/>
      <c r="H37" s="18"/>
      <c r="I37" s="18" t="s">
        <v>74</v>
      </c>
      <c r="J37" s="17" t="s">
        <v>73</v>
      </c>
      <c r="K37" s="18" t="s">
        <v>74</v>
      </c>
      <c r="L37" s="304" t="s">
        <v>83</v>
      </c>
      <c r="M37" s="30">
        <v>45796</v>
      </c>
      <c r="N37" s="30">
        <v>45800</v>
      </c>
      <c r="O37" s="30"/>
      <c r="P37" s="31"/>
      <c r="Q37" s="31">
        <v>0</v>
      </c>
      <c r="R37" s="31">
        <v>0</v>
      </c>
      <c r="S37" s="152">
        <f t="shared" si="8"/>
        <v>0</v>
      </c>
      <c r="T37" s="18">
        <v>4</v>
      </c>
      <c r="U37" s="286">
        <v>559.41</v>
      </c>
      <c r="V37" s="18">
        <v>1</v>
      </c>
      <c r="W37" s="286">
        <v>279.7</v>
      </c>
      <c r="X37" s="18">
        <f t="shared" si="5"/>
        <v>4.5</v>
      </c>
      <c r="Y37" s="325">
        <f t="shared" si="6"/>
        <v>2517.3399999999997</v>
      </c>
      <c r="Z37" s="325">
        <f t="shared" si="7"/>
        <v>2517.3399999999997</v>
      </c>
      <c r="AA37" s="18" t="s">
        <v>453</v>
      </c>
      <c r="AB37" s="7"/>
      <c r="AC37" s="7"/>
    </row>
    <row r="38" spans="1:29" ht="15.75" customHeight="1" x14ac:dyDescent="0.2">
      <c r="A38" s="18" t="s">
        <v>75</v>
      </c>
      <c r="B38" s="18" t="s">
        <v>751</v>
      </c>
      <c r="C38" s="303" t="s">
        <v>517</v>
      </c>
      <c r="D38" s="303" t="s">
        <v>518</v>
      </c>
      <c r="E38" s="18" t="s">
        <v>451</v>
      </c>
      <c r="F38" s="18" t="s">
        <v>452</v>
      </c>
      <c r="G38" s="28"/>
      <c r="H38" s="18"/>
      <c r="I38" s="18" t="s">
        <v>74</v>
      </c>
      <c r="J38" s="17" t="s">
        <v>73</v>
      </c>
      <c r="K38" s="18" t="s">
        <v>74</v>
      </c>
      <c r="L38" s="304" t="s">
        <v>83</v>
      </c>
      <c r="M38" s="30">
        <v>45796</v>
      </c>
      <c r="N38" s="30">
        <v>45800</v>
      </c>
      <c r="O38" s="30"/>
      <c r="P38" s="31"/>
      <c r="Q38" s="31">
        <v>0</v>
      </c>
      <c r="R38" s="31">
        <v>0</v>
      </c>
      <c r="S38" s="152">
        <f t="shared" si="8"/>
        <v>0</v>
      </c>
      <c r="T38" s="18">
        <v>4</v>
      </c>
      <c r="U38" s="286">
        <v>559.41</v>
      </c>
      <c r="V38" s="18">
        <v>1</v>
      </c>
      <c r="W38" s="286">
        <v>279.7</v>
      </c>
      <c r="X38" s="18">
        <f t="shared" si="5"/>
        <v>4.5</v>
      </c>
      <c r="Y38" s="325">
        <f t="shared" si="6"/>
        <v>2517.3399999999997</v>
      </c>
      <c r="Z38" s="325">
        <f t="shared" si="7"/>
        <v>2517.3399999999997</v>
      </c>
      <c r="AA38" s="18" t="s">
        <v>453</v>
      </c>
      <c r="AB38" s="7"/>
      <c r="AC38" s="7"/>
    </row>
    <row r="39" spans="1:29" ht="15.75" customHeight="1" x14ac:dyDescent="0.2">
      <c r="A39" s="18" t="s">
        <v>75</v>
      </c>
      <c r="B39" s="18" t="s">
        <v>751</v>
      </c>
      <c r="C39" s="303" t="s">
        <v>528</v>
      </c>
      <c r="D39" s="303" t="s">
        <v>529</v>
      </c>
      <c r="E39" s="18" t="s">
        <v>451</v>
      </c>
      <c r="F39" s="18" t="s">
        <v>452</v>
      </c>
      <c r="G39" s="28"/>
      <c r="H39" s="18"/>
      <c r="I39" s="18" t="s">
        <v>74</v>
      </c>
      <c r="J39" s="17" t="s">
        <v>73</v>
      </c>
      <c r="K39" s="18" t="s">
        <v>74</v>
      </c>
      <c r="L39" s="304" t="s">
        <v>83</v>
      </c>
      <c r="M39" s="30">
        <v>45796</v>
      </c>
      <c r="N39" s="30">
        <v>45800</v>
      </c>
      <c r="O39" s="30"/>
      <c r="P39" s="31"/>
      <c r="Q39" s="31">
        <v>0</v>
      </c>
      <c r="R39" s="31">
        <v>0</v>
      </c>
      <c r="S39" s="152">
        <f t="shared" si="8"/>
        <v>0</v>
      </c>
      <c r="T39" s="18">
        <v>4</v>
      </c>
      <c r="U39" s="286">
        <v>559.41</v>
      </c>
      <c r="V39" s="18">
        <v>1</v>
      </c>
      <c r="W39" s="286">
        <v>279.7</v>
      </c>
      <c r="X39" s="18">
        <f t="shared" si="5"/>
        <v>4.5</v>
      </c>
      <c r="Y39" s="325">
        <f t="shared" si="6"/>
        <v>2517.3399999999997</v>
      </c>
      <c r="Z39" s="325">
        <f t="shared" si="7"/>
        <v>2517.3399999999997</v>
      </c>
      <c r="AA39" s="18" t="s">
        <v>453</v>
      </c>
      <c r="AB39" s="7"/>
      <c r="AC39" s="7"/>
    </row>
    <row r="40" spans="1:29" ht="15.75" customHeight="1" x14ac:dyDescent="0.2">
      <c r="A40" s="18" t="s">
        <v>75</v>
      </c>
      <c r="B40" s="18" t="s">
        <v>751</v>
      </c>
      <c r="C40" s="178" t="s">
        <v>522</v>
      </c>
      <c r="D40" s="178" t="s">
        <v>523</v>
      </c>
      <c r="E40" s="18" t="s">
        <v>451</v>
      </c>
      <c r="F40" s="18" t="s">
        <v>452</v>
      </c>
      <c r="G40" s="28"/>
      <c r="H40" s="18"/>
      <c r="I40" s="18" t="s">
        <v>74</v>
      </c>
      <c r="J40" s="17" t="s">
        <v>73</v>
      </c>
      <c r="K40" s="18" t="s">
        <v>74</v>
      </c>
      <c r="L40" s="304" t="s">
        <v>83</v>
      </c>
      <c r="M40" s="30">
        <v>45796</v>
      </c>
      <c r="N40" s="30">
        <v>45800</v>
      </c>
      <c r="O40" s="30"/>
      <c r="P40" s="31"/>
      <c r="Q40" s="31">
        <v>0</v>
      </c>
      <c r="R40" s="31">
        <v>0</v>
      </c>
      <c r="S40" s="152">
        <f t="shared" si="8"/>
        <v>0</v>
      </c>
      <c r="T40" s="18">
        <v>4</v>
      </c>
      <c r="U40" s="286">
        <v>559.41</v>
      </c>
      <c r="V40" s="18">
        <v>1</v>
      </c>
      <c r="W40" s="286">
        <v>279.7</v>
      </c>
      <c r="X40" s="18">
        <f t="shared" si="5"/>
        <v>4.5</v>
      </c>
      <c r="Y40" s="325">
        <f t="shared" si="6"/>
        <v>2517.3399999999997</v>
      </c>
      <c r="Z40" s="325">
        <f t="shared" si="7"/>
        <v>2517.3399999999997</v>
      </c>
      <c r="AA40" s="18" t="s">
        <v>453</v>
      </c>
      <c r="AB40" s="7"/>
      <c r="AC40" s="7"/>
    </row>
    <row r="41" spans="1:29" ht="15.75" customHeight="1" x14ac:dyDescent="0.2">
      <c r="A41" s="18" t="s">
        <v>75</v>
      </c>
      <c r="B41" s="18" t="s">
        <v>751</v>
      </c>
      <c r="C41" s="303" t="s">
        <v>506</v>
      </c>
      <c r="D41" s="178" t="s">
        <v>507</v>
      </c>
      <c r="E41" s="18" t="s">
        <v>451</v>
      </c>
      <c r="F41" s="18" t="s">
        <v>452</v>
      </c>
      <c r="G41" s="28"/>
      <c r="H41" s="18"/>
      <c r="I41" s="18" t="s">
        <v>74</v>
      </c>
      <c r="J41" s="17" t="s">
        <v>73</v>
      </c>
      <c r="K41" s="18" t="s">
        <v>74</v>
      </c>
      <c r="L41" s="40" t="s">
        <v>762</v>
      </c>
      <c r="M41" s="30">
        <v>45784</v>
      </c>
      <c r="N41" s="30">
        <v>45787</v>
      </c>
      <c r="O41" s="30"/>
      <c r="P41" s="31"/>
      <c r="Q41" s="31">
        <v>0</v>
      </c>
      <c r="R41" s="31">
        <v>0</v>
      </c>
      <c r="S41" s="152">
        <f t="shared" si="8"/>
        <v>0</v>
      </c>
      <c r="T41" s="18">
        <v>3</v>
      </c>
      <c r="U41" s="286">
        <v>559.41</v>
      </c>
      <c r="V41" s="18">
        <v>0</v>
      </c>
      <c r="W41" s="286">
        <v>279.7</v>
      </c>
      <c r="X41" s="18">
        <v>3</v>
      </c>
      <c r="Y41" s="325">
        <f t="shared" si="6"/>
        <v>1678.23</v>
      </c>
      <c r="Z41" s="325">
        <f t="shared" si="7"/>
        <v>1678.23</v>
      </c>
      <c r="AA41" s="18" t="s">
        <v>453</v>
      </c>
      <c r="AB41" s="7"/>
      <c r="AC41" s="7"/>
    </row>
    <row r="42" spans="1:29" ht="15.75" customHeight="1" x14ac:dyDescent="0.2">
      <c r="A42" s="18" t="s">
        <v>75</v>
      </c>
      <c r="B42" s="18" t="s">
        <v>751</v>
      </c>
      <c r="C42" s="303" t="s">
        <v>569</v>
      </c>
      <c r="D42" s="303" t="s">
        <v>570</v>
      </c>
      <c r="E42" s="18" t="s">
        <v>451</v>
      </c>
      <c r="F42" s="18" t="s">
        <v>452</v>
      </c>
      <c r="G42" s="28"/>
      <c r="H42" s="18"/>
      <c r="I42" s="18" t="s">
        <v>74</v>
      </c>
      <c r="J42" s="17" t="s">
        <v>73</v>
      </c>
      <c r="K42" s="18" t="s">
        <v>74</v>
      </c>
      <c r="L42" s="40" t="s">
        <v>762</v>
      </c>
      <c r="M42" s="30">
        <v>45784</v>
      </c>
      <c r="N42" s="30">
        <v>45787</v>
      </c>
      <c r="O42" s="30"/>
      <c r="P42" s="31"/>
      <c r="Q42" s="31">
        <v>0</v>
      </c>
      <c r="R42" s="31">
        <v>0</v>
      </c>
      <c r="S42" s="152">
        <f t="shared" si="8"/>
        <v>0</v>
      </c>
      <c r="T42" s="18">
        <v>3</v>
      </c>
      <c r="U42" s="286">
        <v>559.41</v>
      </c>
      <c r="V42" s="18">
        <v>0</v>
      </c>
      <c r="W42" s="286">
        <v>279.7</v>
      </c>
      <c r="X42" s="18">
        <f t="shared" ref="X42:X45" si="9">T42+(V42*0.5)</f>
        <v>3</v>
      </c>
      <c r="Y42" s="325">
        <f t="shared" si="6"/>
        <v>1678.23</v>
      </c>
      <c r="Z42" s="325">
        <f t="shared" si="7"/>
        <v>1678.23</v>
      </c>
      <c r="AA42" s="18" t="s">
        <v>453</v>
      </c>
      <c r="AB42" s="7"/>
      <c r="AC42" s="7"/>
    </row>
    <row r="43" spans="1:29" ht="15.75" customHeight="1" x14ac:dyDescent="0.2">
      <c r="A43" s="18" t="s">
        <v>75</v>
      </c>
      <c r="B43" s="18" t="s">
        <v>751</v>
      </c>
      <c r="C43" s="303" t="s">
        <v>488</v>
      </c>
      <c r="D43" s="303" t="s">
        <v>489</v>
      </c>
      <c r="E43" s="18" t="s">
        <v>451</v>
      </c>
      <c r="F43" s="18" t="s">
        <v>452</v>
      </c>
      <c r="G43" s="28"/>
      <c r="H43" s="18"/>
      <c r="I43" s="18" t="s">
        <v>74</v>
      </c>
      <c r="J43" s="17" t="s">
        <v>73</v>
      </c>
      <c r="K43" s="18" t="s">
        <v>74</v>
      </c>
      <c r="L43" s="40" t="s">
        <v>83</v>
      </c>
      <c r="M43" s="30">
        <v>45796</v>
      </c>
      <c r="N43" s="30">
        <v>45800</v>
      </c>
      <c r="O43" s="30"/>
      <c r="P43" s="31"/>
      <c r="Q43" s="31">
        <v>0</v>
      </c>
      <c r="R43" s="31">
        <v>0</v>
      </c>
      <c r="S43" s="152">
        <f t="shared" si="8"/>
        <v>0</v>
      </c>
      <c r="T43" s="18">
        <v>4</v>
      </c>
      <c r="U43" s="286">
        <v>559.41</v>
      </c>
      <c r="V43" s="18">
        <v>1</v>
      </c>
      <c r="W43" s="286">
        <v>279.7</v>
      </c>
      <c r="X43" s="18">
        <f t="shared" si="9"/>
        <v>4.5</v>
      </c>
      <c r="Y43" s="325">
        <f t="shared" si="6"/>
        <v>2517.3399999999997</v>
      </c>
      <c r="Z43" s="325">
        <f t="shared" si="7"/>
        <v>2517.3399999999997</v>
      </c>
      <c r="AA43" s="18" t="s">
        <v>453</v>
      </c>
      <c r="AB43" s="7"/>
      <c r="AC43" s="7"/>
    </row>
    <row r="44" spans="1:29" ht="15.75" customHeight="1" x14ac:dyDescent="0.2">
      <c r="A44" s="18" t="s">
        <v>75</v>
      </c>
      <c r="B44" s="18" t="s">
        <v>751</v>
      </c>
      <c r="C44" s="303" t="s">
        <v>557</v>
      </c>
      <c r="D44" s="178" t="s">
        <v>558</v>
      </c>
      <c r="E44" s="18" t="s">
        <v>451</v>
      </c>
      <c r="F44" s="18" t="s">
        <v>452</v>
      </c>
      <c r="G44" s="28"/>
      <c r="H44" s="18"/>
      <c r="I44" s="18" t="s">
        <v>74</v>
      </c>
      <c r="J44" s="17" t="s">
        <v>73</v>
      </c>
      <c r="K44" s="18" t="s">
        <v>74</v>
      </c>
      <c r="L44" s="40" t="s">
        <v>83</v>
      </c>
      <c r="M44" s="30">
        <v>45796</v>
      </c>
      <c r="N44" s="30">
        <v>45800</v>
      </c>
      <c r="O44" s="30"/>
      <c r="P44" s="31"/>
      <c r="Q44" s="31">
        <v>0</v>
      </c>
      <c r="R44" s="31">
        <v>0</v>
      </c>
      <c r="S44" s="152">
        <f t="shared" si="8"/>
        <v>0</v>
      </c>
      <c r="T44" s="18">
        <v>4</v>
      </c>
      <c r="U44" s="286">
        <v>559.41</v>
      </c>
      <c r="V44" s="18">
        <v>1</v>
      </c>
      <c r="W44" s="286">
        <v>279.7</v>
      </c>
      <c r="X44" s="18">
        <f t="shared" si="9"/>
        <v>4.5</v>
      </c>
      <c r="Y44" s="325">
        <f t="shared" si="6"/>
        <v>2517.3399999999997</v>
      </c>
      <c r="Z44" s="325">
        <f t="shared" si="7"/>
        <v>2517.3399999999997</v>
      </c>
      <c r="AA44" s="18" t="s">
        <v>453</v>
      </c>
      <c r="AB44" s="7"/>
      <c r="AC44" s="7"/>
    </row>
    <row r="45" spans="1:29" ht="15.75" customHeight="1" x14ac:dyDescent="0.2">
      <c r="A45" s="18" t="s">
        <v>75</v>
      </c>
      <c r="B45" s="18" t="s">
        <v>751</v>
      </c>
      <c r="C45" s="303" t="s">
        <v>459</v>
      </c>
      <c r="D45" s="303" t="s">
        <v>491</v>
      </c>
      <c r="E45" s="18" t="s">
        <v>451</v>
      </c>
      <c r="F45" s="18" t="s">
        <v>452</v>
      </c>
      <c r="G45" s="28"/>
      <c r="H45" s="18"/>
      <c r="I45" s="18" t="s">
        <v>74</v>
      </c>
      <c r="J45" s="17" t="s">
        <v>73</v>
      </c>
      <c r="K45" s="18" t="s">
        <v>74</v>
      </c>
      <c r="L45" s="40" t="s">
        <v>83</v>
      </c>
      <c r="M45" s="30">
        <v>45796</v>
      </c>
      <c r="N45" s="30">
        <v>45800</v>
      </c>
      <c r="O45" s="30"/>
      <c r="P45" s="31"/>
      <c r="Q45" s="31">
        <v>0</v>
      </c>
      <c r="R45" s="31">
        <v>0</v>
      </c>
      <c r="S45" s="152">
        <f t="shared" si="8"/>
        <v>0</v>
      </c>
      <c r="T45" s="18">
        <v>4</v>
      </c>
      <c r="U45" s="286">
        <v>559.41</v>
      </c>
      <c r="V45" s="18">
        <v>1</v>
      </c>
      <c r="W45" s="286">
        <v>279.7</v>
      </c>
      <c r="X45" s="18">
        <f t="shared" si="9"/>
        <v>4.5</v>
      </c>
      <c r="Y45" s="325">
        <f t="shared" si="6"/>
        <v>2517.3399999999997</v>
      </c>
      <c r="Z45" s="325">
        <f t="shared" si="7"/>
        <v>2517.3399999999997</v>
      </c>
      <c r="AA45" s="18" t="s">
        <v>453</v>
      </c>
      <c r="AB45" s="7"/>
      <c r="AC45" s="7"/>
    </row>
    <row r="46" spans="1:29" ht="15.75" customHeight="1" x14ac:dyDescent="0.2">
      <c r="A46" s="18" t="s">
        <v>75</v>
      </c>
      <c r="B46" s="18" t="s">
        <v>751</v>
      </c>
      <c r="C46" s="303" t="s">
        <v>695</v>
      </c>
      <c r="D46" s="303" t="s">
        <v>503</v>
      </c>
      <c r="E46" s="18" t="s">
        <v>451</v>
      </c>
      <c r="F46" s="18" t="s">
        <v>452</v>
      </c>
      <c r="G46" s="28"/>
      <c r="H46" s="18"/>
      <c r="I46" s="18" t="s">
        <v>74</v>
      </c>
      <c r="J46" s="17" t="s">
        <v>73</v>
      </c>
      <c r="K46" s="18" t="s">
        <v>74</v>
      </c>
      <c r="L46" s="40" t="s">
        <v>83</v>
      </c>
      <c r="M46" s="30">
        <v>45796</v>
      </c>
      <c r="N46" s="30">
        <v>45800</v>
      </c>
      <c r="O46" s="30"/>
      <c r="P46" s="31"/>
      <c r="Q46" s="31">
        <v>0</v>
      </c>
      <c r="R46" s="31">
        <v>0</v>
      </c>
      <c r="S46" s="152">
        <f t="shared" si="8"/>
        <v>0</v>
      </c>
      <c r="T46" s="18">
        <v>4</v>
      </c>
      <c r="U46" s="286">
        <v>559.41</v>
      </c>
      <c r="V46" s="18">
        <v>1</v>
      </c>
      <c r="W46" s="286">
        <v>279.7</v>
      </c>
      <c r="X46" s="18">
        <v>4.5</v>
      </c>
      <c r="Y46" s="325">
        <f t="shared" si="6"/>
        <v>2517.3399999999997</v>
      </c>
      <c r="Z46" s="325">
        <f t="shared" si="7"/>
        <v>2517.3399999999997</v>
      </c>
      <c r="AA46" s="18" t="s">
        <v>453</v>
      </c>
    </row>
    <row r="47" spans="1:29" ht="15.75" customHeight="1" x14ac:dyDescent="0.2">
      <c r="A47" s="18" t="s">
        <v>75</v>
      </c>
      <c r="B47" s="18" t="s">
        <v>751</v>
      </c>
      <c r="C47" s="303" t="s">
        <v>497</v>
      </c>
      <c r="D47" s="303" t="s">
        <v>498</v>
      </c>
      <c r="E47" s="18" t="s">
        <v>451</v>
      </c>
      <c r="F47" s="18" t="s">
        <v>452</v>
      </c>
      <c r="G47" s="28"/>
      <c r="H47" s="18"/>
      <c r="I47" s="18" t="s">
        <v>74</v>
      </c>
      <c r="J47" s="17" t="s">
        <v>73</v>
      </c>
      <c r="K47" s="18" t="s">
        <v>74</v>
      </c>
      <c r="L47" s="40" t="s">
        <v>83</v>
      </c>
      <c r="M47" s="30">
        <v>45796</v>
      </c>
      <c r="N47" s="30">
        <v>45800</v>
      </c>
      <c r="O47" s="30"/>
      <c r="P47" s="31"/>
      <c r="Q47" s="31">
        <v>0</v>
      </c>
      <c r="R47" s="31">
        <v>0</v>
      </c>
      <c r="S47" s="152">
        <f t="shared" si="8"/>
        <v>0</v>
      </c>
      <c r="T47" s="18">
        <v>4</v>
      </c>
      <c r="U47" s="286">
        <v>559.41</v>
      </c>
      <c r="V47" s="18">
        <v>1</v>
      </c>
      <c r="W47" s="286">
        <v>279.7</v>
      </c>
      <c r="X47" s="18">
        <v>4.5</v>
      </c>
      <c r="Y47" s="325">
        <f t="shared" si="6"/>
        <v>2517.3399999999997</v>
      </c>
      <c r="Z47" s="325">
        <f t="shared" si="7"/>
        <v>2517.3399999999997</v>
      </c>
      <c r="AA47" s="18" t="s">
        <v>453</v>
      </c>
    </row>
    <row r="48" spans="1:29" ht="15.75" customHeight="1" x14ac:dyDescent="0.2">
      <c r="A48" s="18" t="s">
        <v>75</v>
      </c>
      <c r="B48" s="18" t="s">
        <v>751</v>
      </c>
      <c r="C48" s="303" t="s">
        <v>499</v>
      </c>
      <c r="D48" s="303" t="s">
        <v>500</v>
      </c>
      <c r="E48" s="18" t="s">
        <v>451</v>
      </c>
      <c r="F48" s="18" t="s">
        <v>452</v>
      </c>
      <c r="G48" s="28"/>
      <c r="H48" s="18"/>
      <c r="I48" s="18" t="s">
        <v>74</v>
      </c>
      <c r="J48" s="17" t="s">
        <v>73</v>
      </c>
      <c r="K48" s="18" t="s">
        <v>74</v>
      </c>
      <c r="L48" s="40" t="s">
        <v>83</v>
      </c>
      <c r="M48" s="30">
        <v>45796</v>
      </c>
      <c r="N48" s="30">
        <v>45800</v>
      </c>
      <c r="O48" s="30"/>
      <c r="P48" s="31"/>
      <c r="Q48" s="31">
        <v>0</v>
      </c>
      <c r="R48" s="31">
        <v>0</v>
      </c>
      <c r="S48" s="152">
        <f t="shared" si="8"/>
        <v>0</v>
      </c>
      <c r="T48" s="18">
        <v>4</v>
      </c>
      <c r="U48" s="286">
        <v>559.41</v>
      </c>
      <c r="V48" s="18">
        <v>1</v>
      </c>
      <c r="W48" s="286">
        <v>279.7</v>
      </c>
      <c r="X48" s="18">
        <v>4.5</v>
      </c>
      <c r="Y48" s="325">
        <f t="shared" si="6"/>
        <v>2517.3399999999997</v>
      </c>
      <c r="Z48" s="325">
        <f t="shared" si="7"/>
        <v>2517.3399999999997</v>
      </c>
      <c r="AA48" s="18" t="s">
        <v>453</v>
      </c>
    </row>
    <row r="49" spans="1:27" ht="15.75" customHeight="1" x14ac:dyDescent="0.2">
      <c r="A49" s="18" t="s">
        <v>75</v>
      </c>
      <c r="B49" s="18" t="s">
        <v>751</v>
      </c>
      <c r="C49" s="303" t="s">
        <v>553</v>
      </c>
      <c r="D49" s="303" t="s">
        <v>554</v>
      </c>
      <c r="E49" s="18" t="s">
        <v>451</v>
      </c>
      <c r="F49" s="18" t="s">
        <v>452</v>
      </c>
      <c r="G49" s="28"/>
      <c r="H49" s="18"/>
      <c r="I49" s="18" t="s">
        <v>74</v>
      </c>
      <c r="J49" s="17" t="s">
        <v>73</v>
      </c>
      <c r="K49" s="18" t="s">
        <v>74</v>
      </c>
      <c r="L49" s="40" t="s">
        <v>83</v>
      </c>
      <c r="M49" s="30">
        <v>45796</v>
      </c>
      <c r="N49" s="30">
        <v>45800</v>
      </c>
      <c r="O49" s="30"/>
      <c r="P49" s="31"/>
      <c r="Q49" s="31">
        <v>0</v>
      </c>
      <c r="R49" s="31">
        <v>0</v>
      </c>
      <c r="S49" s="152">
        <f t="shared" si="8"/>
        <v>0</v>
      </c>
      <c r="T49" s="18">
        <v>4</v>
      </c>
      <c r="U49" s="286">
        <v>559.41</v>
      </c>
      <c r="V49" s="18">
        <v>1</v>
      </c>
      <c r="W49" s="286">
        <v>279.7</v>
      </c>
      <c r="X49" s="18">
        <v>4.5</v>
      </c>
      <c r="Y49" s="325">
        <f t="shared" si="6"/>
        <v>2517.3399999999997</v>
      </c>
      <c r="Z49" s="325">
        <f t="shared" si="7"/>
        <v>2517.3399999999997</v>
      </c>
      <c r="AA49" s="18" t="s">
        <v>453</v>
      </c>
    </row>
    <row r="50" spans="1:27" ht="15.75" customHeight="1" x14ac:dyDescent="0.2">
      <c r="A50" s="18" t="s">
        <v>75</v>
      </c>
      <c r="B50" s="18" t="s">
        <v>751</v>
      </c>
      <c r="C50" s="303" t="s">
        <v>454</v>
      </c>
      <c r="D50" s="303" t="s">
        <v>565</v>
      </c>
      <c r="E50" s="18" t="s">
        <v>451</v>
      </c>
      <c r="F50" s="18" t="s">
        <v>452</v>
      </c>
      <c r="G50" s="28"/>
      <c r="H50" s="18"/>
      <c r="I50" s="18" t="s">
        <v>74</v>
      </c>
      <c r="J50" s="17" t="s">
        <v>73</v>
      </c>
      <c r="K50" s="18" t="s">
        <v>74</v>
      </c>
      <c r="L50" s="40" t="s">
        <v>83</v>
      </c>
      <c r="M50" s="30">
        <v>45796</v>
      </c>
      <c r="N50" s="30">
        <v>45800</v>
      </c>
      <c r="O50" s="30"/>
      <c r="P50" s="31"/>
      <c r="Q50" s="31">
        <v>0</v>
      </c>
      <c r="R50" s="31">
        <v>0</v>
      </c>
      <c r="S50" s="152">
        <f t="shared" si="8"/>
        <v>0</v>
      </c>
      <c r="T50" s="18">
        <v>4</v>
      </c>
      <c r="U50" s="286">
        <v>559.41</v>
      </c>
      <c r="V50" s="18">
        <v>1</v>
      </c>
      <c r="W50" s="286">
        <v>279.7</v>
      </c>
      <c r="X50" s="18">
        <v>4.5</v>
      </c>
      <c r="Y50" s="325">
        <f t="shared" si="6"/>
        <v>2517.3399999999997</v>
      </c>
      <c r="Z50" s="325">
        <f t="shared" si="7"/>
        <v>2517.3399999999997</v>
      </c>
      <c r="AA50" s="18" t="s">
        <v>453</v>
      </c>
    </row>
    <row r="51" spans="1:27" ht="15.75" customHeight="1" x14ac:dyDescent="0.2">
      <c r="A51" s="18" t="s">
        <v>75</v>
      </c>
      <c r="B51" s="18" t="s">
        <v>751</v>
      </c>
      <c r="C51" s="303" t="s">
        <v>455</v>
      </c>
      <c r="D51" s="303" t="s">
        <v>493</v>
      </c>
      <c r="E51" s="18" t="s">
        <v>451</v>
      </c>
      <c r="F51" s="18" t="s">
        <v>452</v>
      </c>
      <c r="G51" s="28"/>
      <c r="H51" s="18"/>
      <c r="I51" s="18" t="s">
        <v>74</v>
      </c>
      <c r="J51" s="17" t="s">
        <v>73</v>
      </c>
      <c r="K51" s="18" t="s">
        <v>74</v>
      </c>
      <c r="L51" s="40" t="s">
        <v>83</v>
      </c>
      <c r="M51" s="30">
        <v>45796</v>
      </c>
      <c r="N51" s="30">
        <v>45800</v>
      </c>
      <c r="O51" s="30"/>
      <c r="P51" s="31"/>
      <c r="Q51" s="31">
        <v>0</v>
      </c>
      <c r="R51" s="31">
        <v>0</v>
      </c>
      <c r="S51" s="152">
        <f t="shared" si="8"/>
        <v>0</v>
      </c>
      <c r="T51" s="18">
        <v>4</v>
      </c>
      <c r="U51" s="286">
        <v>559.41</v>
      </c>
      <c r="V51" s="18">
        <v>1</v>
      </c>
      <c r="W51" s="286">
        <v>279.7</v>
      </c>
      <c r="X51" s="18">
        <v>4.5</v>
      </c>
      <c r="Y51" s="325">
        <f t="shared" si="6"/>
        <v>2517.3399999999997</v>
      </c>
      <c r="Z51" s="325">
        <f t="shared" si="7"/>
        <v>2517.3399999999997</v>
      </c>
      <c r="AA51" s="18" t="s">
        <v>453</v>
      </c>
    </row>
    <row r="52" spans="1:27" ht="15.75" customHeight="1" x14ac:dyDescent="0.2">
      <c r="A52" s="18" t="s">
        <v>75</v>
      </c>
      <c r="B52" s="18" t="s">
        <v>751</v>
      </c>
      <c r="C52" s="303" t="s">
        <v>506</v>
      </c>
      <c r="D52" s="178" t="s">
        <v>507</v>
      </c>
      <c r="E52" s="18" t="s">
        <v>451</v>
      </c>
      <c r="F52" s="18" t="s">
        <v>452</v>
      </c>
      <c r="G52" s="28"/>
      <c r="H52" s="18"/>
      <c r="I52" s="18" t="s">
        <v>74</v>
      </c>
      <c r="J52" s="17" t="s">
        <v>73</v>
      </c>
      <c r="K52" s="18" t="s">
        <v>74</v>
      </c>
      <c r="L52" s="40" t="s">
        <v>83</v>
      </c>
      <c r="M52" s="30">
        <v>45796</v>
      </c>
      <c r="N52" s="30">
        <v>45800</v>
      </c>
      <c r="O52" s="30"/>
      <c r="P52" s="31"/>
      <c r="Q52" s="31">
        <v>0</v>
      </c>
      <c r="R52" s="31">
        <v>0</v>
      </c>
      <c r="S52" s="152">
        <f t="shared" si="8"/>
        <v>0</v>
      </c>
      <c r="T52" s="18">
        <v>4</v>
      </c>
      <c r="U52" s="286">
        <v>559.41</v>
      </c>
      <c r="V52" s="18">
        <v>1</v>
      </c>
      <c r="W52" s="286">
        <v>279.7</v>
      </c>
      <c r="X52" s="18">
        <f t="shared" ref="X52:X53" si="10">T52+(V52*0.5)</f>
        <v>4.5</v>
      </c>
      <c r="Y52" s="325">
        <f t="shared" si="6"/>
        <v>2517.3399999999997</v>
      </c>
      <c r="Z52" s="325">
        <f t="shared" si="7"/>
        <v>2517.3399999999997</v>
      </c>
      <c r="AA52" s="18" t="s">
        <v>453</v>
      </c>
    </row>
    <row r="53" spans="1:27" ht="15.75" customHeight="1" x14ac:dyDescent="0.2">
      <c r="A53" s="18" t="s">
        <v>75</v>
      </c>
      <c r="B53" s="18" t="s">
        <v>751</v>
      </c>
      <c r="C53" s="303" t="s">
        <v>569</v>
      </c>
      <c r="D53" s="303" t="s">
        <v>570</v>
      </c>
      <c r="E53" s="18" t="s">
        <v>451</v>
      </c>
      <c r="F53" s="18" t="s">
        <v>452</v>
      </c>
      <c r="G53" s="28"/>
      <c r="H53" s="18"/>
      <c r="I53" s="18" t="s">
        <v>74</v>
      </c>
      <c r="J53" s="17" t="s">
        <v>73</v>
      </c>
      <c r="K53" s="18" t="s">
        <v>74</v>
      </c>
      <c r="L53" s="40" t="s">
        <v>83</v>
      </c>
      <c r="M53" s="30">
        <v>45796</v>
      </c>
      <c r="N53" s="30">
        <v>45800</v>
      </c>
      <c r="O53" s="30"/>
      <c r="P53" s="31"/>
      <c r="Q53" s="31">
        <v>0</v>
      </c>
      <c r="R53" s="31">
        <v>0</v>
      </c>
      <c r="S53" s="152">
        <f t="shared" si="8"/>
        <v>0</v>
      </c>
      <c r="T53" s="18">
        <v>4</v>
      </c>
      <c r="U53" s="286">
        <v>559.41</v>
      </c>
      <c r="V53" s="18">
        <v>1</v>
      </c>
      <c r="W53" s="286">
        <v>279.7</v>
      </c>
      <c r="X53" s="18">
        <f t="shared" si="10"/>
        <v>4.5</v>
      </c>
      <c r="Y53" s="325">
        <f t="shared" si="6"/>
        <v>2517.3399999999997</v>
      </c>
      <c r="Z53" s="325">
        <f t="shared" si="7"/>
        <v>2517.3399999999997</v>
      </c>
      <c r="AA53" s="18" t="s">
        <v>453</v>
      </c>
    </row>
    <row r="54" spans="1:27" ht="15.75" customHeight="1" x14ac:dyDescent="0.2">
      <c r="A54" s="18" t="s">
        <v>75</v>
      </c>
      <c r="B54" s="18" t="s">
        <v>751</v>
      </c>
      <c r="C54" s="303" t="s">
        <v>763</v>
      </c>
      <c r="D54" s="303" t="s">
        <v>764</v>
      </c>
      <c r="E54" s="18" t="s">
        <v>451</v>
      </c>
      <c r="F54" s="18" t="s">
        <v>452</v>
      </c>
      <c r="G54" s="28"/>
      <c r="H54" s="18"/>
      <c r="I54" s="18" t="s">
        <v>74</v>
      </c>
      <c r="J54" s="17" t="s">
        <v>73</v>
      </c>
      <c r="K54" s="18" t="s">
        <v>74</v>
      </c>
      <c r="L54" s="40" t="s">
        <v>83</v>
      </c>
      <c r="M54" s="30">
        <v>45796</v>
      </c>
      <c r="N54" s="30">
        <v>45800</v>
      </c>
      <c r="O54" s="30"/>
      <c r="P54" s="31"/>
      <c r="Q54" s="31">
        <v>0</v>
      </c>
      <c r="R54" s="31">
        <v>0</v>
      </c>
      <c r="S54" s="152">
        <f t="shared" si="8"/>
        <v>0</v>
      </c>
      <c r="T54" s="18">
        <v>4</v>
      </c>
      <c r="U54" s="286">
        <v>559.41</v>
      </c>
      <c r="V54" s="18">
        <v>1</v>
      </c>
      <c r="W54" s="286">
        <v>279.7</v>
      </c>
      <c r="X54" s="18">
        <v>4.5</v>
      </c>
      <c r="Y54" s="325">
        <f t="shared" si="6"/>
        <v>2517.3399999999997</v>
      </c>
      <c r="Z54" s="325">
        <f t="shared" si="7"/>
        <v>2517.3399999999997</v>
      </c>
      <c r="AA54" s="18" t="s">
        <v>453</v>
      </c>
    </row>
    <row r="55" spans="1:27" ht="15.75" customHeight="1" x14ac:dyDescent="0.2">
      <c r="A55" s="18" t="s">
        <v>75</v>
      </c>
      <c r="B55" s="18" t="s">
        <v>751</v>
      </c>
      <c r="C55" s="303" t="s">
        <v>149</v>
      </c>
      <c r="D55" s="303" t="s">
        <v>765</v>
      </c>
      <c r="E55" s="18" t="s">
        <v>451</v>
      </c>
      <c r="F55" s="18" t="s">
        <v>452</v>
      </c>
      <c r="G55" s="28"/>
      <c r="H55" s="18"/>
      <c r="I55" s="18" t="s">
        <v>74</v>
      </c>
      <c r="J55" s="17" t="s">
        <v>73</v>
      </c>
      <c r="K55" s="18" t="s">
        <v>74</v>
      </c>
      <c r="L55" s="40" t="s">
        <v>367</v>
      </c>
      <c r="M55" s="30">
        <v>45791</v>
      </c>
      <c r="N55" s="30">
        <v>45791</v>
      </c>
      <c r="O55" s="30"/>
      <c r="P55" s="31"/>
      <c r="Q55" s="31">
        <v>0</v>
      </c>
      <c r="R55" s="31">
        <v>0</v>
      </c>
      <c r="S55" s="152">
        <f t="shared" si="8"/>
        <v>0</v>
      </c>
      <c r="T55" s="18">
        <v>0</v>
      </c>
      <c r="U55" s="286">
        <v>559.41</v>
      </c>
      <c r="V55" s="18">
        <v>1</v>
      </c>
      <c r="W55" s="286">
        <v>279.7</v>
      </c>
      <c r="X55" s="18">
        <v>0.5</v>
      </c>
      <c r="Y55" s="325">
        <f t="shared" si="6"/>
        <v>279.7</v>
      </c>
      <c r="Z55" s="325">
        <f t="shared" si="7"/>
        <v>279.7</v>
      </c>
      <c r="AA55" s="18" t="s">
        <v>453</v>
      </c>
    </row>
    <row r="56" spans="1:27" ht="15.75" customHeight="1" x14ac:dyDescent="0.2">
      <c r="A56" s="18" t="s">
        <v>75</v>
      </c>
      <c r="B56" s="18" t="s">
        <v>751</v>
      </c>
      <c r="C56" s="303" t="s">
        <v>148</v>
      </c>
      <c r="D56" s="303" t="s">
        <v>766</v>
      </c>
      <c r="E56" s="18" t="s">
        <v>451</v>
      </c>
      <c r="F56" s="18" t="s">
        <v>452</v>
      </c>
      <c r="G56" s="287"/>
      <c r="H56" s="287"/>
      <c r="I56" s="18" t="s">
        <v>74</v>
      </c>
      <c r="J56" s="17" t="s">
        <v>73</v>
      </c>
      <c r="K56" s="18" t="s">
        <v>74</v>
      </c>
      <c r="L56" s="40" t="s">
        <v>367</v>
      </c>
      <c r="M56" s="30">
        <v>45791</v>
      </c>
      <c r="N56" s="30">
        <v>45791</v>
      </c>
      <c r="O56" s="30"/>
      <c r="P56" s="30"/>
      <c r="Q56" s="31">
        <v>0</v>
      </c>
      <c r="R56" s="31">
        <v>0</v>
      </c>
      <c r="S56" s="152">
        <f t="shared" si="8"/>
        <v>0</v>
      </c>
      <c r="T56" s="18">
        <v>0</v>
      </c>
      <c r="U56" s="286">
        <v>559.41</v>
      </c>
      <c r="V56" s="18">
        <v>1</v>
      </c>
      <c r="W56" s="286">
        <v>279.7</v>
      </c>
      <c r="X56" s="18">
        <v>0.5</v>
      </c>
      <c r="Y56" s="325">
        <f t="shared" si="6"/>
        <v>279.7</v>
      </c>
      <c r="Z56" s="325">
        <f t="shared" si="7"/>
        <v>279.7</v>
      </c>
      <c r="AA56" s="18" t="s">
        <v>453</v>
      </c>
    </row>
    <row r="57" spans="1:27" ht="15.75" customHeight="1" x14ac:dyDescent="0.2">
      <c r="A57" s="18" t="s">
        <v>75</v>
      </c>
      <c r="B57" s="18" t="s">
        <v>751</v>
      </c>
      <c r="C57" s="303" t="s">
        <v>767</v>
      </c>
      <c r="D57" s="303" t="s">
        <v>741</v>
      </c>
      <c r="E57" s="18" t="s">
        <v>451</v>
      </c>
      <c r="F57" s="18" t="s">
        <v>452</v>
      </c>
      <c r="G57" s="28"/>
      <c r="H57" s="18"/>
      <c r="I57" s="18" t="s">
        <v>74</v>
      </c>
      <c r="J57" s="17" t="s">
        <v>73</v>
      </c>
      <c r="K57" s="18" t="s">
        <v>74</v>
      </c>
      <c r="L57" s="40" t="s">
        <v>768</v>
      </c>
      <c r="M57" s="30">
        <v>45799</v>
      </c>
      <c r="N57" s="30">
        <v>45799</v>
      </c>
      <c r="O57" s="30"/>
      <c r="P57" s="30"/>
      <c r="Q57" s="31">
        <v>0</v>
      </c>
      <c r="R57" s="31">
        <v>0</v>
      </c>
      <c r="S57" s="152">
        <f t="shared" si="8"/>
        <v>0</v>
      </c>
      <c r="T57" s="18">
        <v>0</v>
      </c>
      <c r="U57" s="286">
        <v>559.41</v>
      </c>
      <c r="V57" s="18">
        <v>1</v>
      </c>
      <c r="W57" s="286">
        <v>279.7</v>
      </c>
      <c r="X57" s="18">
        <v>0.5</v>
      </c>
      <c r="Y57" s="325">
        <f t="shared" si="6"/>
        <v>279.7</v>
      </c>
      <c r="Z57" s="325">
        <f t="shared" si="7"/>
        <v>279.7</v>
      </c>
      <c r="AA57" s="18" t="s">
        <v>453</v>
      </c>
    </row>
    <row r="58" spans="1:27" ht="28.5" x14ac:dyDescent="0.2">
      <c r="A58" s="18" t="s">
        <v>75</v>
      </c>
      <c r="B58" s="18" t="s">
        <v>751</v>
      </c>
      <c r="C58" s="303" t="s">
        <v>703</v>
      </c>
      <c r="D58" s="178" t="s">
        <v>136</v>
      </c>
      <c r="E58" s="287" t="s">
        <v>451</v>
      </c>
      <c r="F58" s="287" t="s">
        <v>769</v>
      </c>
      <c r="G58" s="28"/>
      <c r="H58" s="18"/>
      <c r="I58" s="287" t="s">
        <v>74</v>
      </c>
      <c r="J58" s="289" t="s">
        <v>73</v>
      </c>
      <c r="K58" s="287" t="s">
        <v>74</v>
      </c>
      <c r="L58" s="40" t="s">
        <v>705</v>
      </c>
      <c r="M58" s="30">
        <v>45786</v>
      </c>
      <c r="N58" s="30">
        <v>45806</v>
      </c>
      <c r="O58" s="30"/>
      <c r="P58" s="30"/>
      <c r="Q58" s="31">
        <v>0</v>
      </c>
      <c r="R58" s="31">
        <v>0</v>
      </c>
      <c r="S58" s="139">
        <f t="shared" si="8"/>
        <v>0</v>
      </c>
      <c r="T58" s="18">
        <v>0</v>
      </c>
      <c r="U58" s="286">
        <v>559.41</v>
      </c>
      <c r="V58" s="18">
        <v>10</v>
      </c>
      <c r="W58" s="286">
        <v>279.7</v>
      </c>
      <c r="X58" s="18">
        <f>T58+V58</f>
        <v>10</v>
      </c>
      <c r="Y58" s="356">
        <f t="shared" si="6"/>
        <v>2797</v>
      </c>
      <c r="Z58" s="356">
        <v>2797</v>
      </c>
      <c r="AA58" s="18" t="s">
        <v>453</v>
      </c>
    </row>
    <row r="59" spans="1:27" ht="15.75" customHeight="1" x14ac:dyDescent="0.2">
      <c r="A59" s="18" t="s">
        <v>75</v>
      </c>
      <c r="B59" s="18" t="s">
        <v>751</v>
      </c>
      <c r="C59" s="142" t="s">
        <v>706</v>
      </c>
      <c r="D59" s="307" t="s">
        <v>707</v>
      </c>
      <c r="E59" s="125" t="s">
        <v>451</v>
      </c>
      <c r="F59" s="132" t="s">
        <v>708</v>
      </c>
      <c r="G59" s="290"/>
      <c r="H59" s="132"/>
      <c r="I59" s="132" t="s">
        <v>74</v>
      </c>
      <c r="J59" s="308" t="s">
        <v>73</v>
      </c>
      <c r="K59" s="132" t="s">
        <v>74</v>
      </c>
      <c r="L59" s="125" t="s">
        <v>709</v>
      </c>
      <c r="M59" s="291">
        <v>45784</v>
      </c>
      <c r="N59" s="30">
        <v>46534</v>
      </c>
      <c r="O59" s="291"/>
      <c r="P59" s="133"/>
      <c r="Q59" s="326">
        <v>0</v>
      </c>
      <c r="R59" s="326">
        <v>0</v>
      </c>
      <c r="S59" s="327">
        <v>0</v>
      </c>
      <c r="T59" s="18">
        <v>0</v>
      </c>
      <c r="U59" s="328">
        <v>0</v>
      </c>
      <c r="V59" s="18">
        <v>7</v>
      </c>
      <c r="W59" s="328">
        <v>279.7</v>
      </c>
      <c r="X59" s="18">
        <f t="shared" ref="X59:X101" si="11">T59+V59</f>
        <v>7</v>
      </c>
      <c r="Y59" s="356">
        <f t="shared" si="6"/>
        <v>1957.8999999999999</v>
      </c>
      <c r="Z59" s="356">
        <f t="shared" si="7"/>
        <v>1957.8999999999999</v>
      </c>
      <c r="AA59" s="18" t="s">
        <v>453</v>
      </c>
    </row>
    <row r="60" spans="1:27" ht="15.75" customHeight="1" x14ac:dyDescent="0.2">
      <c r="A60" s="18" t="s">
        <v>75</v>
      </c>
      <c r="B60" s="18" t="s">
        <v>751</v>
      </c>
      <c r="C60" s="21" t="s">
        <v>167</v>
      </c>
      <c r="D60" s="308" t="s">
        <v>710</v>
      </c>
      <c r="E60" s="132" t="s">
        <v>451</v>
      </c>
      <c r="F60" s="132" t="s">
        <v>708</v>
      </c>
      <c r="G60" s="309"/>
      <c r="H60" s="132"/>
      <c r="I60" s="132" t="s">
        <v>74</v>
      </c>
      <c r="J60" s="308" t="s">
        <v>73</v>
      </c>
      <c r="K60" s="132" t="s">
        <v>74</v>
      </c>
      <c r="L60" s="125" t="s">
        <v>709</v>
      </c>
      <c r="M60" s="291">
        <v>45782</v>
      </c>
      <c r="N60" s="291">
        <v>45802</v>
      </c>
      <c r="O60" s="132"/>
      <c r="P60" s="310"/>
      <c r="Q60" s="326">
        <v>0</v>
      </c>
      <c r="R60" s="326">
        <v>0</v>
      </c>
      <c r="S60" s="329">
        <v>0</v>
      </c>
      <c r="T60" s="18">
        <v>0</v>
      </c>
      <c r="U60" s="328">
        <v>0</v>
      </c>
      <c r="V60" s="18">
        <v>7</v>
      </c>
      <c r="W60" s="328">
        <v>279.7</v>
      </c>
      <c r="X60" s="18">
        <f t="shared" si="11"/>
        <v>7</v>
      </c>
      <c r="Y60" s="356">
        <f t="shared" si="6"/>
        <v>1957.8999999999999</v>
      </c>
      <c r="Z60" s="356">
        <f t="shared" si="7"/>
        <v>1957.8999999999999</v>
      </c>
      <c r="AA60" s="18" t="s">
        <v>453</v>
      </c>
    </row>
    <row r="61" spans="1:27" ht="15.75" customHeight="1" x14ac:dyDescent="0.2">
      <c r="A61" s="18" t="s">
        <v>75</v>
      </c>
      <c r="B61" s="18" t="s">
        <v>751</v>
      </c>
      <c r="C61" s="21" t="s">
        <v>360</v>
      </c>
      <c r="D61" s="132" t="s">
        <v>732</v>
      </c>
      <c r="E61" s="132" t="s">
        <v>451</v>
      </c>
      <c r="F61" s="132" t="s">
        <v>708</v>
      </c>
      <c r="G61" s="309"/>
      <c r="H61" s="308"/>
      <c r="I61" s="308" t="s">
        <v>74</v>
      </c>
      <c r="J61" s="308" t="s">
        <v>73</v>
      </c>
      <c r="K61" s="132" t="s">
        <v>74</v>
      </c>
      <c r="L61" s="125" t="s">
        <v>709</v>
      </c>
      <c r="M61" s="291">
        <v>45786</v>
      </c>
      <c r="N61" s="291">
        <v>45806</v>
      </c>
      <c r="O61" s="132"/>
      <c r="P61" s="310"/>
      <c r="Q61" s="326">
        <v>0</v>
      </c>
      <c r="R61" s="326">
        <v>0</v>
      </c>
      <c r="S61" s="329">
        <v>0</v>
      </c>
      <c r="T61" s="132">
        <v>0</v>
      </c>
      <c r="U61" s="328">
        <v>0</v>
      </c>
      <c r="V61" s="18">
        <v>7</v>
      </c>
      <c r="W61" s="328">
        <v>279.7</v>
      </c>
      <c r="X61" s="132">
        <f t="shared" si="11"/>
        <v>7</v>
      </c>
      <c r="Y61" s="325">
        <f t="shared" si="6"/>
        <v>1957.8999999999999</v>
      </c>
      <c r="Z61" s="325">
        <f t="shared" si="7"/>
        <v>1957.8999999999999</v>
      </c>
      <c r="AA61" s="18" t="s">
        <v>453</v>
      </c>
    </row>
    <row r="62" spans="1:27" ht="15.75" customHeight="1" x14ac:dyDescent="0.2">
      <c r="A62" s="18" t="s">
        <v>75</v>
      </c>
      <c r="B62" s="18" t="s">
        <v>751</v>
      </c>
      <c r="C62" s="21" t="s">
        <v>143</v>
      </c>
      <c r="D62" s="132" t="s">
        <v>711</v>
      </c>
      <c r="E62" s="125" t="s">
        <v>451</v>
      </c>
      <c r="F62" s="132" t="s">
        <v>708</v>
      </c>
      <c r="G62" s="309"/>
      <c r="H62" s="132"/>
      <c r="I62" s="132" t="s">
        <v>74</v>
      </c>
      <c r="J62" s="308" t="s">
        <v>73</v>
      </c>
      <c r="K62" s="132" t="s">
        <v>74</v>
      </c>
      <c r="L62" s="125" t="s">
        <v>709</v>
      </c>
      <c r="M62" s="291" t="s">
        <v>770</v>
      </c>
      <c r="N62" s="291">
        <v>45808</v>
      </c>
      <c r="O62" s="132"/>
      <c r="P62" s="310"/>
      <c r="Q62" s="326">
        <v>0</v>
      </c>
      <c r="R62" s="326">
        <v>0</v>
      </c>
      <c r="S62" s="327">
        <v>0</v>
      </c>
      <c r="T62" s="18">
        <v>0</v>
      </c>
      <c r="U62" s="328">
        <v>0</v>
      </c>
      <c r="V62" s="18">
        <v>9</v>
      </c>
      <c r="W62" s="328">
        <v>279.7</v>
      </c>
      <c r="X62" s="18">
        <f t="shared" si="11"/>
        <v>9</v>
      </c>
      <c r="Y62" s="325">
        <f t="shared" si="6"/>
        <v>2517.2999999999997</v>
      </c>
      <c r="Z62" s="325">
        <f t="shared" si="7"/>
        <v>2517.2999999999997</v>
      </c>
      <c r="AA62" s="18" t="s">
        <v>453</v>
      </c>
    </row>
    <row r="63" spans="1:27" ht="15.75" customHeight="1" x14ac:dyDescent="0.2">
      <c r="A63" s="18" t="s">
        <v>75</v>
      </c>
      <c r="B63" s="18" t="s">
        <v>751</v>
      </c>
      <c r="C63" s="21" t="s">
        <v>352</v>
      </c>
      <c r="D63" s="308" t="s">
        <v>712</v>
      </c>
      <c r="E63" s="132" t="s">
        <v>451</v>
      </c>
      <c r="F63" s="132" t="s">
        <v>708</v>
      </c>
      <c r="G63" s="309"/>
      <c r="H63" s="132"/>
      <c r="I63" s="132" t="s">
        <v>74</v>
      </c>
      <c r="J63" s="308" t="s">
        <v>73</v>
      </c>
      <c r="K63" s="132" t="s">
        <v>74</v>
      </c>
      <c r="L63" s="125" t="s">
        <v>709</v>
      </c>
      <c r="M63" s="291">
        <v>45778</v>
      </c>
      <c r="N63" s="291">
        <v>45804</v>
      </c>
      <c r="O63" s="132"/>
      <c r="P63" s="310"/>
      <c r="Q63" s="326">
        <v>0</v>
      </c>
      <c r="R63" s="326">
        <v>0</v>
      </c>
      <c r="S63" s="329">
        <v>0</v>
      </c>
      <c r="T63" s="18">
        <v>0</v>
      </c>
      <c r="U63" s="328">
        <v>0</v>
      </c>
      <c r="V63" s="18">
        <v>8</v>
      </c>
      <c r="W63" s="328">
        <v>279.7</v>
      </c>
      <c r="X63" s="18">
        <v>8</v>
      </c>
      <c r="Y63" s="325">
        <f t="shared" si="6"/>
        <v>2237.6</v>
      </c>
      <c r="Z63" s="325">
        <f t="shared" si="7"/>
        <v>2237.6</v>
      </c>
      <c r="AA63" s="18" t="s">
        <v>453</v>
      </c>
    </row>
    <row r="64" spans="1:27" ht="15.75" customHeight="1" x14ac:dyDescent="0.2">
      <c r="A64" s="18" t="s">
        <v>75</v>
      </c>
      <c r="B64" s="18" t="s">
        <v>751</v>
      </c>
      <c r="C64" s="21" t="s">
        <v>142</v>
      </c>
      <c r="D64" s="308" t="s">
        <v>713</v>
      </c>
      <c r="E64" s="132" t="s">
        <v>451</v>
      </c>
      <c r="F64" s="132" t="s">
        <v>708</v>
      </c>
      <c r="G64" s="309"/>
      <c r="H64" s="132"/>
      <c r="I64" s="132" t="s">
        <v>74</v>
      </c>
      <c r="J64" s="308" t="s">
        <v>73</v>
      </c>
      <c r="K64" s="132" t="s">
        <v>74</v>
      </c>
      <c r="L64" s="125" t="s">
        <v>709</v>
      </c>
      <c r="M64" s="291">
        <v>45778</v>
      </c>
      <c r="N64" s="291">
        <v>45806</v>
      </c>
      <c r="O64" s="132"/>
      <c r="P64" s="310"/>
      <c r="Q64" s="326">
        <v>0</v>
      </c>
      <c r="R64" s="326">
        <v>0</v>
      </c>
      <c r="S64" s="329">
        <v>0</v>
      </c>
      <c r="T64" s="18">
        <v>0</v>
      </c>
      <c r="U64" s="328">
        <v>0</v>
      </c>
      <c r="V64" s="18">
        <v>8</v>
      </c>
      <c r="W64" s="328">
        <v>279.7</v>
      </c>
      <c r="X64" s="18">
        <f t="shared" si="11"/>
        <v>8</v>
      </c>
      <c r="Y64" s="325">
        <f t="shared" si="6"/>
        <v>2237.6</v>
      </c>
      <c r="Z64" s="325">
        <f t="shared" si="7"/>
        <v>2237.6</v>
      </c>
      <c r="AA64" s="18" t="s">
        <v>453</v>
      </c>
    </row>
    <row r="65" spans="1:27" ht="15.75" customHeight="1" x14ac:dyDescent="0.2">
      <c r="A65" s="18" t="s">
        <v>75</v>
      </c>
      <c r="B65" s="18" t="s">
        <v>751</v>
      </c>
      <c r="C65" s="21" t="s">
        <v>171</v>
      </c>
      <c r="D65" s="132" t="s">
        <v>714</v>
      </c>
      <c r="E65" s="132" t="s">
        <v>451</v>
      </c>
      <c r="F65" s="132" t="s">
        <v>708</v>
      </c>
      <c r="G65" s="309"/>
      <c r="H65" s="132"/>
      <c r="I65" s="132" t="s">
        <v>74</v>
      </c>
      <c r="J65" s="308" t="s">
        <v>73</v>
      </c>
      <c r="K65" s="132" t="s">
        <v>74</v>
      </c>
      <c r="L65" s="125" t="s">
        <v>709</v>
      </c>
      <c r="M65" s="291">
        <v>45779</v>
      </c>
      <c r="N65" s="291">
        <v>45808</v>
      </c>
      <c r="O65" s="132"/>
      <c r="P65" s="310"/>
      <c r="Q65" s="326">
        <v>0</v>
      </c>
      <c r="R65" s="326">
        <v>0</v>
      </c>
      <c r="S65" s="327">
        <v>0</v>
      </c>
      <c r="T65" s="18">
        <v>0</v>
      </c>
      <c r="U65" s="328">
        <v>0</v>
      </c>
      <c r="V65" s="18">
        <v>9</v>
      </c>
      <c r="W65" s="328">
        <v>279.7</v>
      </c>
      <c r="X65" s="18">
        <f t="shared" si="11"/>
        <v>9</v>
      </c>
      <c r="Y65" s="325">
        <f t="shared" si="6"/>
        <v>2517.2999999999997</v>
      </c>
      <c r="Z65" s="325">
        <f t="shared" si="7"/>
        <v>2517.2999999999997</v>
      </c>
      <c r="AA65" s="18" t="s">
        <v>453</v>
      </c>
    </row>
    <row r="66" spans="1:27" ht="15.75" customHeight="1" x14ac:dyDescent="0.2">
      <c r="A66" s="18" t="s">
        <v>75</v>
      </c>
      <c r="B66" s="18" t="s">
        <v>751</v>
      </c>
      <c r="C66" s="21" t="s">
        <v>141</v>
      </c>
      <c r="D66" s="132" t="s">
        <v>715</v>
      </c>
      <c r="E66" s="132" t="s">
        <v>451</v>
      </c>
      <c r="F66" s="132" t="s">
        <v>708</v>
      </c>
      <c r="G66" s="309"/>
      <c r="H66" s="132"/>
      <c r="I66" s="132" t="s">
        <v>74</v>
      </c>
      <c r="J66" s="308" t="s">
        <v>73</v>
      </c>
      <c r="K66" s="132" t="s">
        <v>74</v>
      </c>
      <c r="L66" s="125" t="s">
        <v>709</v>
      </c>
      <c r="M66" s="291">
        <v>45782</v>
      </c>
      <c r="N66" s="291">
        <v>45800</v>
      </c>
      <c r="O66" s="132"/>
      <c r="P66" s="310"/>
      <c r="Q66" s="326">
        <v>0</v>
      </c>
      <c r="R66" s="326">
        <v>0</v>
      </c>
      <c r="S66" s="327">
        <v>0</v>
      </c>
      <c r="T66" s="18">
        <v>0</v>
      </c>
      <c r="U66" s="328">
        <v>0</v>
      </c>
      <c r="V66" s="18">
        <v>10</v>
      </c>
      <c r="W66" s="328">
        <v>279.7</v>
      </c>
      <c r="X66" s="132">
        <f t="shared" si="11"/>
        <v>10</v>
      </c>
      <c r="Y66" s="325">
        <f t="shared" si="6"/>
        <v>2797</v>
      </c>
      <c r="Z66" s="325">
        <f t="shared" si="7"/>
        <v>2797</v>
      </c>
      <c r="AA66" s="18" t="s">
        <v>453</v>
      </c>
    </row>
    <row r="67" spans="1:27" ht="15.75" customHeight="1" x14ac:dyDescent="0.2">
      <c r="A67" s="18" t="s">
        <v>75</v>
      </c>
      <c r="B67" s="18" t="s">
        <v>751</v>
      </c>
      <c r="C67" s="303" t="s">
        <v>153</v>
      </c>
      <c r="D67" s="303" t="s">
        <v>742</v>
      </c>
      <c r="E67" s="132" t="s">
        <v>451</v>
      </c>
      <c r="F67" s="132" t="s">
        <v>708</v>
      </c>
      <c r="G67" s="309"/>
      <c r="H67" s="308"/>
      <c r="I67" s="132" t="s">
        <v>74</v>
      </c>
      <c r="J67" s="308" t="s">
        <v>73</v>
      </c>
      <c r="K67" s="132" t="s">
        <v>74</v>
      </c>
      <c r="L67" s="125" t="s">
        <v>709</v>
      </c>
      <c r="M67" s="291">
        <v>45789</v>
      </c>
      <c r="N67" s="291">
        <v>45808</v>
      </c>
      <c r="O67" s="132"/>
      <c r="P67" s="310"/>
      <c r="Q67" s="326">
        <v>0</v>
      </c>
      <c r="R67" s="326">
        <v>0</v>
      </c>
      <c r="S67" s="329">
        <v>0</v>
      </c>
      <c r="T67" s="132">
        <v>0</v>
      </c>
      <c r="U67" s="328">
        <v>0</v>
      </c>
      <c r="V67" s="18">
        <v>6</v>
      </c>
      <c r="W67" s="328">
        <v>279.7</v>
      </c>
      <c r="X67" s="132">
        <v>0</v>
      </c>
      <c r="Y67" s="325">
        <f t="shared" si="6"/>
        <v>1678.1999999999998</v>
      </c>
      <c r="Z67" s="325">
        <f t="shared" si="7"/>
        <v>1678.1999999999998</v>
      </c>
      <c r="AA67" s="18" t="s">
        <v>453</v>
      </c>
    </row>
    <row r="68" spans="1:27" ht="15.75" customHeight="1" x14ac:dyDescent="0.2">
      <c r="A68" s="18" t="s">
        <v>75</v>
      </c>
      <c r="B68" s="18" t="s">
        <v>751</v>
      </c>
      <c r="C68" s="21" t="s">
        <v>145</v>
      </c>
      <c r="D68" s="132" t="s">
        <v>716</v>
      </c>
      <c r="E68" s="132" t="s">
        <v>451</v>
      </c>
      <c r="F68" s="132" t="s">
        <v>708</v>
      </c>
      <c r="G68" s="309"/>
      <c r="H68" s="132"/>
      <c r="I68" s="132" t="s">
        <v>74</v>
      </c>
      <c r="J68" s="308" t="s">
        <v>73</v>
      </c>
      <c r="K68" s="132" t="s">
        <v>74</v>
      </c>
      <c r="L68" s="125" t="s">
        <v>709</v>
      </c>
      <c r="M68" s="291">
        <v>45782</v>
      </c>
      <c r="N68" s="291">
        <v>45802</v>
      </c>
      <c r="O68" s="132"/>
      <c r="P68" s="310"/>
      <c r="Q68" s="326">
        <v>0</v>
      </c>
      <c r="R68" s="326">
        <v>0</v>
      </c>
      <c r="S68" s="327">
        <v>0</v>
      </c>
      <c r="T68" s="18">
        <v>0</v>
      </c>
      <c r="U68" s="328">
        <v>0</v>
      </c>
      <c r="V68" s="18">
        <v>7</v>
      </c>
      <c r="W68" s="328">
        <v>279.7</v>
      </c>
      <c r="X68" s="132">
        <f t="shared" si="11"/>
        <v>7</v>
      </c>
      <c r="Y68" s="325">
        <f t="shared" si="6"/>
        <v>1957.8999999999999</v>
      </c>
      <c r="Z68" s="325">
        <f t="shared" si="7"/>
        <v>1957.8999999999999</v>
      </c>
      <c r="AA68" s="18" t="s">
        <v>453</v>
      </c>
    </row>
    <row r="69" spans="1:27" ht="15.75" customHeight="1" x14ac:dyDescent="0.2">
      <c r="A69" s="18" t="s">
        <v>75</v>
      </c>
      <c r="B69" s="18" t="s">
        <v>751</v>
      </c>
      <c r="C69" s="21" t="s">
        <v>350</v>
      </c>
      <c r="D69" s="308" t="s">
        <v>718</v>
      </c>
      <c r="E69" s="132" t="s">
        <v>451</v>
      </c>
      <c r="F69" s="132" t="s">
        <v>708</v>
      </c>
      <c r="G69" s="309"/>
      <c r="H69" s="132"/>
      <c r="I69" s="132" t="s">
        <v>74</v>
      </c>
      <c r="J69" s="308" t="s">
        <v>73</v>
      </c>
      <c r="K69" s="132" t="s">
        <v>74</v>
      </c>
      <c r="L69" s="125" t="s">
        <v>709</v>
      </c>
      <c r="M69" s="291">
        <v>45786</v>
      </c>
      <c r="N69" s="291">
        <v>45806</v>
      </c>
      <c r="O69" s="132"/>
      <c r="P69" s="310"/>
      <c r="Q69" s="326">
        <v>0</v>
      </c>
      <c r="R69" s="326">
        <v>0</v>
      </c>
      <c r="S69" s="329">
        <v>0</v>
      </c>
      <c r="T69" s="132">
        <v>0</v>
      </c>
      <c r="U69" s="328">
        <v>0</v>
      </c>
      <c r="V69" s="18">
        <v>7</v>
      </c>
      <c r="W69" s="328">
        <v>279.7</v>
      </c>
      <c r="X69" s="132">
        <f t="shared" si="11"/>
        <v>7</v>
      </c>
      <c r="Y69" s="325">
        <f t="shared" si="6"/>
        <v>1957.8999999999999</v>
      </c>
      <c r="Z69" s="325">
        <f t="shared" si="7"/>
        <v>1957.8999999999999</v>
      </c>
      <c r="AA69" s="18" t="s">
        <v>453</v>
      </c>
    </row>
    <row r="70" spans="1:27" ht="15.75" customHeight="1" x14ac:dyDescent="0.2">
      <c r="A70" s="18" t="s">
        <v>75</v>
      </c>
      <c r="B70" s="18" t="s">
        <v>751</v>
      </c>
      <c r="C70" s="21" t="s">
        <v>146</v>
      </c>
      <c r="D70" s="132" t="s">
        <v>719</v>
      </c>
      <c r="E70" s="132" t="s">
        <v>451</v>
      </c>
      <c r="F70" s="132" t="s">
        <v>708</v>
      </c>
      <c r="G70" s="309"/>
      <c r="H70" s="132"/>
      <c r="I70" s="132" t="s">
        <v>74</v>
      </c>
      <c r="J70" s="308" t="s">
        <v>73</v>
      </c>
      <c r="K70" s="132" t="s">
        <v>74</v>
      </c>
      <c r="L70" s="125" t="s">
        <v>709</v>
      </c>
      <c r="M70" s="291">
        <v>45782</v>
      </c>
      <c r="N70" s="291">
        <v>45805</v>
      </c>
      <c r="O70" s="132"/>
      <c r="P70" s="310"/>
      <c r="Q70" s="326">
        <v>0</v>
      </c>
      <c r="R70" s="326">
        <v>0</v>
      </c>
      <c r="S70" s="327">
        <v>0</v>
      </c>
      <c r="T70" s="132">
        <v>0</v>
      </c>
      <c r="U70" s="328">
        <v>0</v>
      </c>
      <c r="V70" s="18">
        <v>12</v>
      </c>
      <c r="W70" s="328">
        <v>279.7</v>
      </c>
      <c r="X70" s="132">
        <f t="shared" si="11"/>
        <v>12</v>
      </c>
      <c r="Y70" s="325">
        <f t="shared" si="6"/>
        <v>3356.3999999999996</v>
      </c>
      <c r="Z70" s="325">
        <f t="shared" si="7"/>
        <v>3356.3999999999996</v>
      </c>
      <c r="AA70" s="18" t="s">
        <v>453</v>
      </c>
    </row>
    <row r="71" spans="1:27" ht="15.75" customHeight="1" x14ac:dyDescent="0.2">
      <c r="A71" s="18" t="s">
        <v>75</v>
      </c>
      <c r="B71" s="18" t="s">
        <v>751</v>
      </c>
      <c r="C71" s="21" t="s">
        <v>351</v>
      </c>
      <c r="D71" s="308" t="s">
        <v>718</v>
      </c>
      <c r="E71" s="132" t="s">
        <v>451</v>
      </c>
      <c r="F71" s="132" t="s">
        <v>708</v>
      </c>
      <c r="G71" s="309"/>
      <c r="H71" s="132"/>
      <c r="I71" s="132" t="s">
        <v>74</v>
      </c>
      <c r="J71" s="308" t="s">
        <v>73</v>
      </c>
      <c r="K71" s="132" t="s">
        <v>74</v>
      </c>
      <c r="L71" s="125" t="s">
        <v>709</v>
      </c>
      <c r="M71" s="291">
        <v>45784</v>
      </c>
      <c r="N71" s="291">
        <v>45804</v>
      </c>
      <c r="O71" s="132"/>
      <c r="P71" s="310"/>
      <c r="Q71" s="326">
        <v>0</v>
      </c>
      <c r="R71" s="326">
        <v>0</v>
      </c>
      <c r="S71" s="329">
        <v>0</v>
      </c>
      <c r="T71" s="132">
        <v>0</v>
      </c>
      <c r="U71" s="328">
        <v>0</v>
      </c>
      <c r="V71" s="18">
        <v>7</v>
      </c>
      <c r="W71" s="328">
        <v>279.7</v>
      </c>
      <c r="X71" s="132">
        <f t="shared" si="11"/>
        <v>7</v>
      </c>
      <c r="Y71" s="325">
        <f t="shared" si="6"/>
        <v>1957.8999999999999</v>
      </c>
      <c r="Z71" s="325">
        <f t="shared" si="7"/>
        <v>1957.8999999999999</v>
      </c>
      <c r="AA71" s="18" t="s">
        <v>453</v>
      </c>
    </row>
    <row r="72" spans="1:27" ht="15.75" customHeight="1" x14ac:dyDescent="0.2">
      <c r="A72" s="18" t="s">
        <v>75</v>
      </c>
      <c r="B72" s="18" t="s">
        <v>751</v>
      </c>
      <c r="C72" s="21" t="s">
        <v>159</v>
      </c>
      <c r="D72" s="132" t="s">
        <v>720</v>
      </c>
      <c r="E72" s="132" t="s">
        <v>451</v>
      </c>
      <c r="F72" s="132" t="s">
        <v>708</v>
      </c>
      <c r="G72" s="309"/>
      <c r="H72" s="132"/>
      <c r="I72" s="132" t="s">
        <v>74</v>
      </c>
      <c r="J72" s="308" t="s">
        <v>73</v>
      </c>
      <c r="K72" s="132" t="s">
        <v>74</v>
      </c>
      <c r="L72" s="125" t="s">
        <v>721</v>
      </c>
      <c r="M72" s="291">
        <v>45782</v>
      </c>
      <c r="N72" s="291">
        <v>45802</v>
      </c>
      <c r="O72" s="132"/>
      <c r="P72" s="310"/>
      <c r="Q72" s="326">
        <v>0</v>
      </c>
      <c r="R72" s="326">
        <v>0</v>
      </c>
      <c r="S72" s="329">
        <v>0</v>
      </c>
      <c r="T72" s="132">
        <v>0</v>
      </c>
      <c r="U72" s="328">
        <v>0</v>
      </c>
      <c r="V72" s="18">
        <v>3</v>
      </c>
      <c r="W72" s="328">
        <v>279.7</v>
      </c>
      <c r="X72" s="132">
        <f>T72+V72</f>
        <v>3</v>
      </c>
      <c r="Y72" s="325">
        <f t="shared" si="6"/>
        <v>839.09999999999991</v>
      </c>
      <c r="Z72" s="325">
        <f t="shared" si="7"/>
        <v>839.09999999999991</v>
      </c>
      <c r="AA72" s="18" t="s">
        <v>453</v>
      </c>
    </row>
    <row r="73" spans="1:27" ht="15.75" customHeight="1" x14ac:dyDescent="0.2">
      <c r="A73" s="18" t="s">
        <v>75</v>
      </c>
      <c r="B73" s="18" t="s">
        <v>751</v>
      </c>
      <c r="C73" s="21" t="s">
        <v>147</v>
      </c>
      <c r="D73" s="308" t="s">
        <v>717</v>
      </c>
      <c r="E73" s="132" t="s">
        <v>451</v>
      </c>
      <c r="F73" s="132" t="s">
        <v>708</v>
      </c>
      <c r="G73" s="309"/>
      <c r="H73" s="308"/>
      <c r="I73" s="308" t="s">
        <v>74</v>
      </c>
      <c r="J73" s="308" t="s">
        <v>73</v>
      </c>
      <c r="K73" s="308" t="s">
        <v>74</v>
      </c>
      <c r="L73" s="125" t="s">
        <v>721</v>
      </c>
      <c r="M73" s="311">
        <v>45782</v>
      </c>
      <c r="N73" s="311">
        <v>45800</v>
      </c>
      <c r="O73" s="308"/>
      <c r="P73" s="312"/>
      <c r="Q73" s="330">
        <v>0</v>
      </c>
      <c r="R73" s="330">
        <v>0</v>
      </c>
      <c r="S73" s="329">
        <v>0</v>
      </c>
      <c r="T73" s="132">
        <v>0</v>
      </c>
      <c r="U73" s="328">
        <v>0</v>
      </c>
      <c r="V73" s="132">
        <v>10</v>
      </c>
      <c r="W73" s="328">
        <v>279.7</v>
      </c>
      <c r="X73" s="132">
        <f t="shared" si="11"/>
        <v>10</v>
      </c>
      <c r="Y73" s="325">
        <f t="shared" si="6"/>
        <v>2797</v>
      </c>
      <c r="Z73" s="325">
        <f t="shared" si="7"/>
        <v>2797</v>
      </c>
      <c r="AA73" s="18" t="s">
        <v>453</v>
      </c>
    </row>
    <row r="74" spans="1:27" ht="15.75" customHeight="1" x14ac:dyDescent="0.2">
      <c r="A74" s="18" t="s">
        <v>75</v>
      </c>
      <c r="B74" s="333" t="s">
        <v>751</v>
      </c>
      <c r="C74" s="21" t="s">
        <v>154</v>
      </c>
      <c r="D74" s="132" t="s">
        <v>722</v>
      </c>
      <c r="E74" s="132" t="s">
        <v>451</v>
      </c>
      <c r="F74" s="132" t="s">
        <v>708</v>
      </c>
      <c r="G74" s="309"/>
      <c r="H74" s="132"/>
      <c r="I74" s="132" t="s">
        <v>74</v>
      </c>
      <c r="J74" s="308" t="s">
        <v>73</v>
      </c>
      <c r="K74" s="132" t="s">
        <v>74</v>
      </c>
      <c r="L74" s="125" t="s">
        <v>721</v>
      </c>
      <c r="M74" s="291">
        <v>45778</v>
      </c>
      <c r="N74" s="291">
        <v>45806</v>
      </c>
      <c r="O74" s="132"/>
      <c r="P74" s="310"/>
      <c r="Q74" s="362">
        <v>0</v>
      </c>
      <c r="R74" s="326">
        <v>0</v>
      </c>
      <c r="S74" s="327">
        <v>0</v>
      </c>
      <c r="T74" s="132">
        <v>0</v>
      </c>
      <c r="U74" s="328">
        <v>0</v>
      </c>
      <c r="V74" s="18">
        <v>8</v>
      </c>
      <c r="W74" s="328">
        <v>279.7</v>
      </c>
      <c r="X74" s="132">
        <f t="shared" si="11"/>
        <v>8</v>
      </c>
      <c r="Y74" s="325">
        <f t="shared" si="6"/>
        <v>2237.6</v>
      </c>
      <c r="Z74" s="325">
        <f t="shared" si="7"/>
        <v>2237.6</v>
      </c>
      <c r="AA74" s="18" t="s">
        <v>453</v>
      </c>
    </row>
    <row r="75" spans="1:27" ht="15.75" customHeight="1" x14ac:dyDescent="0.2">
      <c r="A75" s="18" t="s">
        <v>75</v>
      </c>
      <c r="B75" s="333" t="s">
        <v>751</v>
      </c>
      <c r="C75" s="21" t="s">
        <v>365</v>
      </c>
      <c r="D75" s="132" t="s">
        <v>723</v>
      </c>
      <c r="E75" s="132" t="s">
        <v>451</v>
      </c>
      <c r="F75" s="132" t="s">
        <v>708</v>
      </c>
      <c r="G75" s="309"/>
      <c r="H75" s="132"/>
      <c r="I75" s="132" t="s">
        <v>74</v>
      </c>
      <c r="J75" s="308" t="s">
        <v>73</v>
      </c>
      <c r="K75" s="132" t="s">
        <v>74</v>
      </c>
      <c r="L75" s="125" t="s">
        <v>721</v>
      </c>
      <c r="M75" s="291">
        <v>45778</v>
      </c>
      <c r="N75" s="291">
        <v>45806</v>
      </c>
      <c r="O75" s="132"/>
      <c r="P75" s="310"/>
      <c r="Q75" s="362">
        <v>0</v>
      </c>
      <c r="R75" s="326">
        <v>0</v>
      </c>
      <c r="S75" s="327">
        <v>0</v>
      </c>
      <c r="T75" s="132">
        <v>0</v>
      </c>
      <c r="U75" s="328">
        <v>0</v>
      </c>
      <c r="V75" s="18">
        <v>8</v>
      </c>
      <c r="W75" s="328">
        <v>279.7</v>
      </c>
      <c r="X75" s="132">
        <f t="shared" si="11"/>
        <v>8</v>
      </c>
      <c r="Y75" s="325">
        <f t="shared" si="6"/>
        <v>2237.6</v>
      </c>
      <c r="Z75" s="325">
        <f t="shared" si="7"/>
        <v>2237.6</v>
      </c>
      <c r="AA75" s="18" t="s">
        <v>453</v>
      </c>
    </row>
    <row r="76" spans="1:27" ht="15.75" customHeight="1" x14ac:dyDescent="0.2">
      <c r="A76" s="18" t="s">
        <v>75</v>
      </c>
      <c r="B76" s="333" t="s">
        <v>751</v>
      </c>
      <c r="C76" s="21" t="s">
        <v>157</v>
      </c>
      <c r="D76" s="132" t="s">
        <v>724</v>
      </c>
      <c r="E76" s="132" t="s">
        <v>451</v>
      </c>
      <c r="F76" s="132" t="s">
        <v>708</v>
      </c>
      <c r="G76" s="309"/>
      <c r="H76" s="132"/>
      <c r="I76" s="132" t="s">
        <v>74</v>
      </c>
      <c r="J76" s="308" t="s">
        <v>73</v>
      </c>
      <c r="K76" s="132" t="s">
        <v>74</v>
      </c>
      <c r="L76" s="125" t="s">
        <v>721</v>
      </c>
      <c r="M76" s="291">
        <v>45779</v>
      </c>
      <c r="N76" s="291">
        <v>45808</v>
      </c>
      <c r="O76" s="132"/>
      <c r="P76" s="310"/>
      <c r="Q76" s="362">
        <v>0</v>
      </c>
      <c r="R76" s="326">
        <v>0</v>
      </c>
      <c r="S76" s="329">
        <v>0</v>
      </c>
      <c r="T76" s="132">
        <v>0</v>
      </c>
      <c r="U76" s="328">
        <v>0</v>
      </c>
      <c r="V76" s="18">
        <v>9</v>
      </c>
      <c r="W76" s="328">
        <v>279.7</v>
      </c>
      <c r="X76" s="132">
        <f t="shared" si="11"/>
        <v>9</v>
      </c>
      <c r="Y76" s="325">
        <f t="shared" si="6"/>
        <v>2517.2999999999997</v>
      </c>
      <c r="Z76" s="325">
        <f t="shared" si="7"/>
        <v>2517.2999999999997</v>
      </c>
      <c r="AA76" s="18" t="s">
        <v>453</v>
      </c>
    </row>
    <row r="77" spans="1:27" ht="15.75" customHeight="1" x14ac:dyDescent="0.2">
      <c r="A77" s="18" t="s">
        <v>75</v>
      </c>
      <c r="B77" s="333" t="s">
        <v>751</v>
      </c>
      <c r="C77" s="21" t="s">
        <v>150</v>
      </c>
      <c r="D77" s="308" t="s">
        <v>725</v>
      </c>
      <c r="E77" s="132" t="s">
        <v>451</v>
      </c>
      <c r="F77" s="132" t="s">
        <v>708</v>
      </c>
      <c r="G77" s="309"/>
      <c r="H77" s="308"/>
      <c r="I77" s="308" t="s">
        <v>74</v>
      </c>
      <c r="J77" s="308" t="s">
        <v>73</v>
      </c>
      <c r="K77" s="308" t="s">
        <v>74</v>
      </c>
      <c r="L77" s="125" t="s">
        <v>721</v>
      </c>
      <c r="M77" s="311">
        <v>45782</v>
      </c>
      <c r="N77" s="311">
        <v>45069</v>
      </c>
      <c r="O77" s="308"/>
      <c r="P77" s="312"/>
      <c r="Q77" s="363">
        <v>0</v>
      </c>
      <c r="R77" s="330">
        <v>0</v>
      </c>
      <c r="S77" s="329">
        <v>0</v>
      </c>
      <c r="T77" s="132">
        <v>0</v>
      </c>
      <c r="U77" s="328">
        <v>0</v>
      </c>
      <c r="V77" s="18">
        <v>10</v>
      </c>
      <c r="W77" s="328">
        <v>279.7</v>
      </c>
      <c r="X77" s="132">
        <f t="shared" si="11"/>
        <v>10</v>
      </c>
      <c r="Y77" s="325">
        <f t="shared" si="6"/>
        <v>2797</v>
      </c>
      <c r="Z77" s="325">
        <f t="shared" si="7"/>
        <v>2797</v>
      </c>
      <c r="AA77" s="18" t="s">
        <v>453</v>
      </c>
    </row>
    <row r="78" spans="1:27" ht="15.75" customHeight="1" x14ac:dyDescent="0.2">
      <c r="A78" s="18" t="s">
        <v>75</v>
      </c>
      <c r="B78" s="333" t="s">
        <v>751</v>
      </c>
      <c r="C78" s="366" t="s">
        <v>160</v>
      </c>
      <c r="D78" s="314" t="s">
        <v>726</v>
      </c>
      <c r="E78" s="132" t="s">
        <v>451</v>
      </c>
      <c r="F78" s="132" t="s">
        <v>708</v>
      </c>
      <c r="G78" s="309"/>
      <c r="H78" s="132"/>
      <c r="I78" s="132" t="s">
        <v>74</v>
      </c>
      <c r="J78" s="308" t="s">
        <v>73</v>
      </c>
      <c r="K78" s="132" t="s">
        <v>74</v>
      </c>
      <c r="L78" s="125" t="s">
        <v>721</v>
      </c>
      <c r="M78" s="315">
        <v>45782</v>
      </c>
      <c r="N78" s="315">
        <v>45802</v>
      </c>
      <c r="O78" s="319"/>
      <c r="P78" s="319"/>
      <c r="Q78" s="362">
        <v>0</v>
      </c>
      <c r="R78" s="326">
        <v>0</v>
      </c>
      <c r="S78" s="327">
        <v>0</v>
      </c>
      <c r="T78" s="132">
        <v>0</v>
      </c>
      <c r="U78" s="328">
        <v>0</v>
      </c>
      <c r="V78" s="18">
        <v>7</v>
      </c>
      <c r="W78" s="328">
        <v>279.7</v>
      </c>
      <c r="X78" s="132">
        <f t="shared" si="11"/>
        <v>7</v>
      </c>
      <c r="Y78" s="325">
        <f t="shared" si="6"/>
        <v>1957.8999999999999</v>
      </c>
      <c r="Z78" s="325">
        <f t="shared" si="7"/>
        <v>1957.8999999999999</v>
      </c>
      <c r="AA78" s="18" t="s">
        <v>453</v>
      </c>
    </row>
    <row r="79" spans="1:27" ht="15.75" customHeight="1" x14ac:dyDescent="0.2">
      <c r="A79" s="18" t="s">
        <v>75</v>
      </c>
      <c r="B79" s="333" t="s">
        <v>751</v>
      </c>
      <c r="C79" s="21" t="s">
        <v>155</v>
      </c>
      <c r="D79" s="303" t="s">
        <v>727</v>
      </c>
      <c r="E79" s="132" t="s">
        <v>451</v>
      </c>
      <c r="F79" s="132" t="s">
        <v>708</v>
      </c>
      <c r="G79" s="309"/>
      <c r="H79" s="132"/>
      <c r="I79" s="132" t="s">
        <v>74</v>
      </c>
      <c r="J79" s="308" t="s">
        <v>73</v>
      </c>
      <c r="K79" s="132" t="s">
        <v>74</v>
      </c>
      <c r="L79" s="125" t="s">
        <v>721</v>
      </c>
      <c r="M79" s="315">
        <v>45778</v>
      </c>
      <c r="N79" s="315">
        <v>45806</v>
      </c>
      <c r="O79" s="319"/>
      <c r="P79" s="319"/>
      <c r="Q79" s="362">
        <v>0</v>
      </c>
      <c r="R79" s="326">
        <v>0</v>
      </c>
      <c r="S79" s="327">
        <v>0</v>
      </c>
      <c r="T79" s="132">
        <v>0</v>
      </c>
      <c r="U79" s="328">
        <v>0</v>
      </c>
      <c r="V79" s="18">
        <v>8</v>
      </c>
      <c r="W79" s="328">
        <v>279.7</v>
      </c>
      <c r="X79" s="132">
        <f t="shared" si="11"/>
        <v>8</v>
      </c>
      <c r="Y79" s="325">
        <f t="shared" si="6"/>
        <v>2237.6</v>
      </c>
      <c r="Z79" s="325">
        <f t="shared" si="7"/>
        <v>2237.6</v>
      </c>
      <c r="AA79" s="18" t="s">
        <v>453</v>
      </c>
    </row>
    <row r="80" spans="1:27" ht="15.75" customHeight="1" x14ac:dyDescent="0.2">
      <c r="A80" s="18" t="s">
        <v>75</v>
      </c>
      <c r="B80" s="333" t="s">
        <v>751</v>
      </c>
      <c r="C80" s="21" t="s">
        <v>158</v>
      </c>
      <c r="D80" s="132" t="s">
        <v>728</v>
      </c>
      <c r="E80" s="132" t="s">
        <v>451</v>
      </c>
      <c r="F80" s="132" t="s">
        <v>708</v>
      </c>
      <c r="G80" s="309"/>
      <c r="H80" s="132"/>
      <c r="I80" s="132" t="s">
        <v>74</v>
      </c>
      <c r="J80" s="308" t="s">
        <v>73</v>
      </c>
      <c r="K80" s="132" t="s">
        <v>74</v>
      </c>
      <c r="L80" s="125" t="s">
        <v>721</v>
      </c>
      <c r="M80" s="291">
        <v>45779</v>
      </c>
      <c r="N80" s="291">
        <v>45808</v>
      </c>
      <c r="O80" s="132"/>
      <c r="P80" s="310"/>
      <c r="Q80" s="362">
        <v>0</v>
      </c>
      <c r="R80" s="326">
        <v>0</v>
      </c>
      <c r="S80" s="329">
        <v>0</v>
      </c>
      <c r="T80" s="132">
        <v>0</v>
      </c>
      <c r="U80" s="328">
        <v>0</v>
      </c>
      <c r="V80" s="18">
        <v>9</v>
      </c>
      <c r="W80" s="328">
        <v>279.7</v>
      </c>
      <c r="X80" s="132">
        <f t="shared" si="11"/>
        <v>9</v>
      </c>
      <c r="Y80" s="325">
        <f t="shared" si="6"/>
        <v>2517.2999999999997</v>
      </c>
      <c r="Z80" s="325">
        <f t="shared" si="7"/>
        <v>2517.2999999999997</v>
      </c>
      <c r="AA80" s="18" t="s">
        <v>453</v>
      </c>
    </row>
    <row r="81" spans="1:27" ht="15.75" customHeight="1" x14ac:dyDescent="0.2">
      <c r="A81" s="18" t="s">
        <v>75</v>
      </c>
      <c r="B81" s="333" t="s">
        <v>751</v>
      </c>
      <c r="C81" s="21" t="s">
        <v>771</v>
      </c>
      <c r="D81" s="303" t="s">
        <v>772</v>
      </c>
      <c r="E81" s="132" t="s">
        <v>451</v>
      </c>
      <c r="F81" s="132" t="s">
        <v>708</v>
      </c>
      <c r="G81" s="309"/>
      <c r="H81" s="132"/>
      <c r="I81" s="132" t="s">
        <v>74</v>
      </c>
      <c r="J81" s="308" t="s">
        <v>73</v>
      </c>
      <c r="K81" s="132" t="s">
        <v>74</v>
      </c>
      <c r="L81" s="125" t="s">
        <v>721</v>
      </c>
      <c r="M81" s="291">
        <v>45782</v>
      </c>
      <c r="N81" s="291">
        <v>45802</v>
      </c>
      <c r="O81" s="132"/>
      <c r="P81" s="310"/>
      <c r="Q81" s="362">
        <v>0</v>
      </c>
      <c r="R81" s="326">
        <v>0</v>
      </c>
      <c r="S81" s="329">
        <v>0</v>
      </c>
      <c r="T81" s="132">
        <v>0</v>
      </c>
      <c r="U81" s="328">
        <v>0</v>
      </c>
      <c r="V81" s="18">
        <v>7</v>
      </c>
      <c r="W81" s="328">
        <v>279.7</v>
      </c>
      <c r="X81" s="132">
        <f t="shared" si="11"/>
        <v>7</v>
      </c>
      <c r="Y81" s="325">
        <f t="shared" si="6"/>
        <v>1957.8999999999999</v>
      </c>
      <c r="Z81" s="325">
        <f t="shared" si="7"/>
        <v>1957.8999999999999</v>
      </c>
      <c r="AA81" s="18" t="s">
        <v>453</v>
      </c>
    </row>
    <row r="82" spans="1:27" ht="15.75" customHeight="1" x14ac:dyDescent="0.2">
      <c r="A82" s="18" t="s">
        <v>75</v>
      </c>
      <c r="B82" s="333" t="s">
        <v>751</v>
      </c>
      <c r="C82" s="21" t="s">
        <v>354</v>
      </c>
      <c r="D82" s="132" t="s">
        <v>729</v>
      </c>
      <c r="E82" s="132" t="s">
        <v>451</v>
      </c>
      <c r="F82" s="132" t="s">
        <v>708</v>
      </c>
      <c r="G82" s="309"/>
      <c r="H82" s="132"/>
      <c r="I82" s="132" t="s">
        <v>74</v>
      </c>
      <c r="J82" s="308" t="s">
        <v>73</v>
      </c>
      <c r="K82" s="132" t="s">
        <v>74</v>
      </c>
      <c r="L82" s="125" t="s">
        <v>721</v>
      </c>
      <c r="M82" s="291">
        <v>45779</v>
      </c>
      <c r="N82" s="291">
        <v>45808</v>
      </c>
      <c r="O82" s="132"/>
      <c r="P82" s="310"/>
      <c r="Q82" s="362">
        <v>0</v>
      </c>
      <c r="R82" s="326">
        <v>0</v>
      </c>
      <c r="S82" s="329">
        <v>0</v>
      </c>
      <c r="T82" s="132">
        <v>0</v>
      </c>
      <c r="U82" s="328">
        <v>0</v>
      </c>
      <c r="V82" s="18">
        <v>9</v>
      </c>
      <c r="W82" s="328">
        <v>279.7</v>
      </c>
      <c r="X82" s="132">
        <f t="shared" si="11"/>
        <v>9</v>
      </c>
      <c r="Y82" s="325">
        <f t="shared" si="6"/>
        <v>2517.2999999999997</v>
      </c>
      <c r="Z82" s="325">
        <f t="shared" si="7"/>
        <v>2517.2999999999997</v>
      </c>
      <c r="AA82" s="18" t="s">
        <v>453</v>
      </c>
    </row>
    <row r="83" spans="1:27" ht="15.75" customHeight="1" x14ac:dyDescent="0.2">
      <c r="A83" s="18" t="s">
        <v>75</v>
      </c>
      <c r="B83" s="333" t="s">
        <v>751</v>
      </c>
      <c r="C83" s="21" t="s">
        <v>156</v>
      </c>
      <c r="D83" s="132" t="s">
        <v>730</v>
      </c>
      <c r="E83" s="132" t="s">
        <v>451</v>
      </c>
      <c r="F83" s="132" t="s">
        <v>708</v>
      </c>
      <c r="G83" s="309"/>
      <c r="H83" s="132"/>
      <c r="I83" s="132" t="s">
        <v>74</v>
      </c>
      <c r="J83" s="308" t="s">
        <v>73</v>
      </c>
      <c r="K83" s="132" t="s">
        <v>74</v>
      </c>
      <c r="L83" s="125" t="s">
        <v>721</v>
      </c>
      <c r="M83" s="291">
        <v>45789</v>
      </c>
      <c r="N83" s="291">
        <v>45807</v>
      </c>
      <c r="O83" s="132"/>
      <c r="P83" s="310"/>
      <c r="Q83" s="362">
        <v>0</v>
      </c>
      <c r="R83" s="326">
        <v>0</v>
      </c>
      <c r="S83" s="329">
        <v>0</v>
      </c>
      <c r="T83" s="132">
        <v>0</v>
      </c>
      <c r="U83" s="328">
        <v>0</v>
      </c>
      <c r="V83" s="18">
        <v>10</v>
      </c>
      <c r="W83" s="328">
        <v>279.7</v>
      </c>
      <c r="X83" s="132">
        <f t="shared" si="11"/>
        <v>10</v>
      </c>
      <c r="Y83" s="325">
        <f t="shared" si="6"/>
        <v>2797</v>
      </c>
      <c r="Z83" s="325">
        <f t="shared" si="7"/>
        <v>2797</v>
      </c>
      <c r="AA83" s="18" t="s">
        <v>453</v>
      </c>
    </row>
    <row r="84" spans="1:27" ht="15.75" customHeight="1" x14ac:dyDescent="0.2">
      <c r="A84" s="18" t="s">
        <v>75</v>
      </c>
      <c r="B84" s="333" t="s">
        <v>751</v>
      </c>
      <c r="C84" s="21" t="s">
        <v>152</v>
      </c>
      <c r="D84" s="308" t="s">
        <v>731</v>
      </c>
      <c r="E84" s="132" t="s">
        <v>451</v>
      </c>
      <c r="F84" s="132" t="s">
        <v>708</v>
      </c>
      <c r="G84" s="309"/>
      <c r="H84" s="308"/>
      <c r="I84" s="308" t="s">
        <v>74</v>
      </c>
      <c r="J84" s="308" t="s">
        <v>73</v>
      </c>
      <c r="K84" s="308" t="s">
        <v>74</v>
      </c>
      <c r="L84" s="125" t="s">
        <v>721</v>
      </c>
      <c r="M84" s="311">
        <v>45784</v>
      </c>
      <c r="N84" s="311">
        <v>45804</v>
      </c>
      <c r="O84" s="308"/>
      <c r="P84" s="312"/>
      <c r="Q84" s="363">
        <v>0</v>
      </c>
      <c r="R84" s="330">
        <v>0</v>
      </c>
      <c r="S84" s="329">
        <v>0</v>
      </c>
      <c r="T84" s="132">
        <v>0</v>
      </c>
      <c r="U84" s="328">
        <v>0</v>
      </c>
      <c r="V84" s="18">
        <v>10</v>
      </c>
      <c r="W84" s="328">
        <v>279.7</v>
      </c>
      <c r="X84" s="132">
        <f t="shared" si="11"/>
        <v>10</v>
      </c>
      <c r="Y84" s="325">
        <f t="shared" si="6"/>
        <v>2797</v>
      </c>
      <c r="Z84" s="325">
        <f t="shared" si="7"/>
        <v>2797</v>
      </c>
      <c r="AA84" s="18" t="s">
        <v>453</v>
      </c>
    </row>
    <row r="85" spans="1:27" ht="15.75" customHeight="1" x14ac:dyDescent="0.2">
      <c r="A85" s="18" t="s">
        <v>75</v>
      </c>
      <c r="B85" s="333" t="s">
        <v>751</v>
      </c>
      <c r="C85" s="21" t="s">
        <v>151</v>
      </c>
      <c r="D85" s="308" t="s">
        <v>419</v>
      </c>
      <c r="E85" s="132" t="s">
        <v>451</v>
      </c>
      <c r="F85" s="132" t="s">
        <v>708</v>
      </c>
      <c r="G85" s="309"/>
      <c r="H85" s="308"/>
      <c r="I85" s="308" t="s">
        <v>74</v>
      </c>
      <c r="J85" s="308" t="s">
        <v>73</v>
      </c>
      <c r="K85" s="308" t="s">
        <v>74</v>
      </c>
      <c r="L85" s="125" t="s">
        <v>721</v>
      </c>
      <c r="M85" s="311">
        <v>45784</v>
      </c>
      <c r="N85" s="311">
        <v>45807</v>
      </c>
      <c r="O85" s="308"/>
      <c r="P85" s="312"/>
      <c r="Q85" s="363">
        <v>0</v>
      </c>
      <c r="R85" s="330">
        <v>0</v>
      </c>
      <c r="S85" s="329">
        <v>0</v>
      </c>
      <c r="T85" s="132">
        <v>0</v>
      </c>
      <c r="U85" s="328">
        <v>0</v>
      </c>
      <c r="V85" s="18">
        <v>10</v>
      </c>
      <c r="W85" s="328">
        <v>279.7</v>
      </c>
      <c r="X85" s="132">
        <v>0</v>
      </c>
      <c r="Y85" s="325">
        <f t="shared" si="6"/>
        <v>2797</v>
      </c>
      <c r="Z85" s="325">
        <f t="shared" si="7"/>
        <v>2797</v>
      </c>
      <c r="AA85" s="18" t="s">
        <v>453</v>
      </c>
    </row>
    <row r="86" spans="1:27" ht="15.75" customHeight="1" x14ac:dyDescent="0.2">
      <c r="A86" s="18" t="s">
        <v>75</v>
      </c>
      <c r="B86" s="333" t="s">
        <v>751</v>
      </c>
      <c r="C86" s="21" t="s">
        <v>353</v>
      </c>
      <c r="D86" s="308" t="s">
        <v>723</v>
      </c>
      <c r="E86" s="132" t="s">
        <v>451</v>
      </c>
      <c r="F86" s="132" t="s">
        <v>708</v>
      </c>
      <c r="G86" s="309"/>
      <c r="H86" s="308"/>
      <c r="I86" s="308" t="s">
        <v>74</v>
      </c>
      <c r="J86" s="308" t="s">
        <v>73</v>
      </c>
      <c r="K86" s="308" t="s">
        <v>74</v>
      </c>
      <c r="L86" s="125" t="s">
        <v>721</v>
      </c>
      <c r="M86" s="311">
        <v>45784</v>
      </c>
      <c r="N86" s="311">
        <v>45804</v>
      </c>
      <c r="O86" s="308"/>
      <c r="P86" s="312"/>
      <c r="Q86" s="363">
        <v>0</v>
      </c>
      <c r="R86" s="330">
        <v>0</v>
      </c>
      <c r="S86" s="329">
        <v>0</v>
      </c>
      <c r="T86" s="132">
        <v>0</v>
      </c>
      <c r="U86" s="328">
        <v>0</v>
      </c>
      <c r="V86" s="18">
        <v>7</v>
      </c>
      <c r="W86" s="328">
        <v>279.7</v>
      </c>
      <c r="X86" s="132">
        <f t="shared" si="11"/>
        <v>7</v>
      </c>
      <c r="Y86" s="325">
        <f t="shared" si="6"/>
        <v>1957.8999999999999</v>
      </c>
      <c r="Z86" s="325">
        <f t="shared" si="7"/>
        <v>1957.8999999999999</v>
      </c>
      <c r="AA86" s="18" t="s">
        <v>453</v>
      </c>
    </row>
    <row r="87" spans="1:27" ht="15.75" customHeight="1" x14ac:dyDescent="0.2">
      <c r="A87" s="18" t="s">
        <v>75</v>
      </c>
      <c r="B87" s="333" t="s">
        <v>751</v>
      </c>
      <c r="C87" s="21" t="s">
        <v>161</v>
      </c>
      <c r="D87" s="132" t="s">
        <v>734</v>
      </c>
      <c r="E87" s="132" t="s">
        <v>451</v>
      </c>
      <c r="F87" s="132" t="s">
        <v>708</v>
      </c>
      <c r="G87" s="309"/>
      <c r="H87" s="308"/>
      <c r="I87" s="132" t="s">
        <v>74</v>
      </c>
      <c r="J87" s="308" t="s">
        <v>73</v>
      </c>
      <c r="K87" s="132" t="s">
        <v>74</v>
      </c>
      <c r="L87" s="125" t="s">
        <v>733</v>
      </c>
      <c r="M87" s="291">
        <v>45782</v>
      </c>
      <c r="N87" s="291">
        <v>45805</v>
      </c>
      <c r="O87" s="132"/>
      <c r="P87" s="310"/>
      <c r="Q87" s="362">
        <v>0</v>
      </c>
      <c r="R87" s="326">
        <v>0</v>
      </c>
      <c r="S87" s="331">
        <v>0</v>
      </c>
      <c r="T87" s="132">
        <v>0</v>
      </c>
      <c r="U87" s="328">
        <v>0</v>
      </c>
      <c r="V87" s="18">
        <v>12</v>
      </c>
      <c r="W87" s="328">
        <v>279.7</v>
      </c>
      <c r="X87" s="132">
        <v>12</v>
      </c>
      <c r="Y87" s="325">
        <f t="shared" si="6"/>
        <v>3356.3999999999996</v>
      </c>
      <c r="Z87" s="325">
        <f t="shared" si="7"/>
        <v>3356.3999999999996</v>
      </c>
      <c r="AA87" s="18" t="s">
        <v>453</v>
      </c>
    </row>
    <row r="88" spans="1:27" ht="15.75" customHeight="1" x14ac:dyDescent="0.2">
      <c r="A88" s="18" t="s">
        <v>75</v>
      </c>
      <c r="B88" s="333" t="s">
        <v>751</v>
      </c>
      <c r="C88" s="21" t="s">
        <v>163</v>
      </c>
      <c r="D88" s="132" t="s">
        <v>735</v>
      </c>
      <c r="E88" s="132" t="s">
        <v>451</v>
      </c>
      <c r="F88" s="132" t="s">
        <v>708</v>
      </c>
      <c r="G88" s="309"/>
      <c r="H88" s="308"/>
      <c r="I88" s="132" t="s">
        <v>74</v>
      </c>
      <c r="J88" s="308" t="s">
        <v>73</v>
      </c>
      <c r="K88" s="132" t="s">
        <v>74</v>
      </c>
      <c r="L88" s="125" t="s">
        <v>733</v>
      </c>
      <c r="M88" s="291">
        <v>45784</v>
      </c>
      <c r="N88" s="291">
        <v>45807</v>
      </c>
      <c r="O88" s="132"/>
      <c r="P88" s="310"/>
      <c r="Q88" s="362">
        <v>0</v>
      </c>
      <c r="R88" s="326">
        <v>0</v>
      </c>
      <c r="S88" s="331">
        <v>0</v>
      </c>
      <c r="T88" s="132">
        <v>0</v>
      </c>
      <c r="U88" s="328">
        <v>0</v>
      </c>
      <c r="V88" s="18">
        <v>12</v>
      </c>
      <c r="W88" s="328">
        <v>279.7</v>
      </c>
      <c r="X88" s="132">
        <v>12</v>
      </c>
      <c r="Y88" s="325">
        <f t="shared" si="6"/>
        <v>3356.3999999999996</v>
      </c>
      <c r="Z88" s="325">
        <f t="shared" si="7"/>
        <v>3356.3999999999996</v>
      </c>
      <c r="AA88" s="18" t="s">
        <v>453</v>
      </c>
    </row>
    <row r="89" spans="1:27" ht="15.75" customHeight="1" x14ac:dyDescent="0.2">
      <c r="A89" s="18" t="s">
        <v>75</v>
      </c>
      <c r="B89" s="333" t="s">
        <v>751</v>
      </c>
      <c r="C89" s="21" t="s">
        <v>165</v>
      </c>
      <c r="D89" s="132" t="s">
        <v>736</v>
      </c>
      <c r="E89" s="132" t="s">
        <v>451</v>
      </c>
      <c r="F89" s="132" t="s">
        <v>708</v>
      </c>
      <c r="G89" s="309"/>
      <c r="H89" s="308"/>
      <c r="I89" s="132" t="s">
        <v>74</v>
      </c>
      <c r="J89" s="308" t="s">
        <v>73</v>
      </c>
      <c r="K89" s="132" t="s">
        <v>74</v>
      </c>
      <c r="L89" s="125" t="s">
        <v>733</v>
      </c>
      <c r="M89" s="291">
        <v>45782</v>
      </c>
      <c r="N89" s="291">
        <v>45802</v>
      </c>
      <c r="O89" s="132"/>
      <c r="P89" s="310"/>
      <c r="Q89" s="362">
        <v>0</v>
      </c>
      <c r="R89" s="326">
        <v>0</v>
      </c>
      <c r="S89" s="331">
        <v>0</v>
      </c>
      <c r="T89" s="132">
        <v>0</v>
      </c>
      <c r="U89" s="328">
        <v>0</v>
      </c>
      <c r="V89" s="18">
        <v>7</v>
      </c>
      <c r="W89" s="328">
        <v>279.7</v>
      </c>
      <c r="X89" s="132">
        <v>7</v>
      </c>
      <c r="Y89" s="325">
        <f t="shared" si="6"/>
        <v>1957.8999999999999</v>
      </c>
      <c r="Z89" s="325">
        <f t="shared" si="7"/>
        <v>1957.8999999999999</v>
      </c>
      <c r="AA89" s="18" t="s">
        <v>453</v>
      </c>
    </row>
    <row r="90" spans="1:27" ht="15.75" customHeight="1" x14ac:dyDescent="0.2">
      <c r="A90" s="18" t="s">
        <v>75</v>
      </c>
      <c r="B90" s="333" t="s">
        <v>751</v>
      </c>
      <c r="C90" s="303" t="s">
        <v>737</v>
      </c>
      <c r="D90" s="303" t="s">
        <v>738</v>
      </c>
      <c r="E90" s="132" t="s">
        <v>451</v>
      </c>
      <c r="F90" s="132" t="s">
        <v>708</v>
      </c>
      <c r="G90" s="309"/>
      <c r="H90" s="308"/>
      <c r="I90" s="132" t="s">
        <v>74</v>
      </c>
      <c r="J90" s="308" t="s">
        <v>73</v>
      </c>
      <c r="K90" s="132" t="s">
        <v>74</v>
      </c>
      <c r="L90" s="125" t="s">
        <v>733</v>
      </c>
      <c r="M90" s="291">
        <v>45779</v>
      </c>
      <c r="N90" s="291">
        <v>45802</v>
      </c>
      <c r="O90" s="132"/>
      <c r="P90" s="310"/>
      <c r="Q90" s="362">
        <v>0</v>
      </c>
      <c r="R90" s="326">
        <v>0</v>
      </c>
      <c r="S90" s="331">
        <v>0</v>
      </c>
      <c r="T90" s="132">
        <v>0</v>
      </c>
      <c r="U90" s="328">
        <v>0</v>
      </c>
      <c r="V90" s="18">
        <v>9</v>
      </c>
      <c r="W90" s="328">
        <v>279.7</v>
      </c>
      <c r="X90" s="132">
        <v>9</v>
      </c>
      <c r="Y90" s="325">
        <f t="shared" si="6"/>
        <v>2517.2999999999997</v>
      </c>
      <c r="Z90" s="325">
        <f t="shared" si="7"/>
        <v>2517.2999999999997</v>
      </c>
      <c r="AA90" s="18" t="s">
        <v>453</v>
      </c>
    </row>
    <row r="91" spans="1:27" ht="15.75" customHeight="1" x14ac:dyDescent="0.2">
      <c r="A91" s="18" t="s">
        <v>75</v>
      </c>
      <c r="B91" s="333" t="s">
        <v>751</v>
      </c>
      <c r="C91" s="21" t="s">
        <v>164</v>
      </c>
      <c r="D91" s="132" t="s">
        <v>739</v>
      </c>
      <c r="E91" s="132" t="s">
        <v>451</v>
      </c>
      <c r="F91" s="132" t="s">
        <v>708</v>
      </c>
      <c r="G91" s="309"/>
      <c r="H91" s="308"/>
      <c r="I91" s="132" t="s">
        <v>74</v>
      </c>
      <c r="J91" s="308" t="s">
        <v>73</v>
      </c>
      <c r="K91" s="132" t="s">
        <v>74</v>
      </c>
      <c r="L91" s="125" t="s">
        <v>733</v>
      </c>
      <c r="M91" s="291">
        <v>45779</v>
      </c>
      <c r="N91" s="291">
        <v>45808</v>
      </c>
      <c r="O91" s="132"/>
      <c r="P91" s="310"/>
      <c r="Q91" s="362">
        <v>0</v>
      </c>
      <c r="R91" s="326">
        <v>0</v>
      </c>
      <c r="S91" s="329">
        <v>0</v>
      </c>
      <c r="T91" s="132">
        <v>0</v>
      </c>
      <c r="U91" s="328">
        <v>0</v>
      </c>
      <c r="V91" s="18">
        <v>9</v>
      </c>
      <c r="W91" s="328">
        <v>279.7</v>
      </c>
      <c r="X91" s="132">
        <v>9</v>
      </c>
      <c r="Y91" s="325">
        <f t="shared" si="6"/>
        <v>2517.2999999999997</v>
      </c>
      <c r="Z91" s="325">
        <f t="shared" si="7"/>
        <v>2517.2999999999997</v>
      </c>
      <c r="AA91" s="18" t="s">
        <v>453</v>
      </c>
    </row>
    <row r="92" spans="1:27" ht="15.75" customHeight="1" x14ac:dyDescent="0.2">
      <c r="A92" s="18" t="s">
        <v>75</v>
      </c>
      <c r="B92" s="333" t="s">
        <v>751</v>
      </c>
      <c r="C92" s="21" t="s">
        <v>361</v>
      </c>
      <c r="D92" s="132" t="s">
        <v>740</v>
      </c>
      <c r="E92" s="132" t="s">
        <v>451</v>
      </c>
      <c r="F92" s="132" t="s">
        <v>708</v>
      </c>
      <c r="G92" s="309"/>
      <c r="H92" s="308"/>
      <c r="I92" s="132" t="s">
        <v>74</v>
      </c>
      <c r="J92" s="308" t="s">
        <v>73</v>
      </c>
      <c r="K92" s="132" t="s">
        <v>74</v>
      </c>
      <c r="L92" s="125" t="s">
        <v>733</v>
      </c>
      <c r="M92" s="291">
        <v>45782</v>
      </c>
      <c r="N92" s="291">
        <v>45802</v>
      </c>
      <c r="O92" s="132"/>
      <c r="P92" s="310"/>
      <c r="Q92" s="362">
        <v>0</v>
      </c>
      <c r="R92" s="326">
        <v>0</v>
      </c>
      <c r="S92" s="329">
        <v>0</v>
      </c>
      <c r="T92" s="132">
        <v>0</v>
      </c>
      <c r="U92" s="328">
        <v>0</v>
      </c>
      <c r="V92" s="18">
        <v>7</v>
      </c>
      <c r="W92" s="328">
        <v>279.7</v>
      </c>
      <c r="X92" s="132">
        <v>7</v>
      </c>
      <c r="Y92" s="325">
        <f t="shared" ref="Y92:Y101" si="12">(T92*U92)+(V92*W92)</f>
        <v>1957.8999999999999</v>
      </c>
      <c r="Z92" s="325">
        <f t="shared" ref="Z92:Z101" si="13">(T92*U92)+(V92*W92)</f>
        <v>1957.8999999999999</v>
      </c>
      <c r="AA92" s="18" t="s">
        <v>453</v>
      </c>
    </row>
    <row r="93" spans="1:27" ht="15.75" customHeight="1" x14ac:dyDescent="0.2">
      <c r="A93" s="18" t="s">
        <v>75</v>
      </c>
      <c r="B93" s="333" t="s">
        <v>751</v>
      </c>
      <c r="C93" s="21" t="s">
        <v>172</v>
      </c>
      <c r="D93" s="303" t="s">
        <v>743</v>
      </c>
      <c r="E93" s="132" t="s">
        <v>451</v>
      </c>
      <c r="F93" s="132" t="s">
        <v>708</v>
      </c>
      <c r="G93" s="309"/>
      <c r="H93" s="308"/>
      <c r="I93" s="132" t="s">
        <v>74</v>
      </c>
      <c r="J93" s="308" t="s">
        <v>73</v>
      </c>
      <c r="K93" s="132" t="s">
        <v>74</v>
      </c>
      <c r="L93" s="125" t="s">
        <v>733</v>
      </c>
      <c r="M93" s="291">
        <v>45784</v>
      </c>
      <c r="N93" s="291">
        <v>45804</v>
      </c>
      <c r="O93" s="132"/>
      <c r="P93" s="310"/>
      <c r="Q93" s="362">
        <v>0</v>
      </c>
      <c r="R93" s="326">
        <v>0</v>
      </c>
      <c r="S93" s="329">
        <v>0</v>
      </c>
      <c r="T93" s="132">
        <v>0</v>
      </c>
      <c r="U93" s="328">
        <v>0</v>
      </c>
      <c r="V93" s="18">
        <v>7</v>
      </c>
      <c r="W93" s="328">
        <v>279.7</v>
      </c>
      <c r="X93" s="132">
        <v>7</v>
      </c>
      <c r="Y93" s="325">
        <f t="shared" si="12"/>
        <v>1957.8999999999999</v>
      </c>
      <c r="Z93" s="325">
        <f t="shared" si="13"/>
        <v>1957.8999999999999</v>
      </c>
      <c r="AA93" s="18" t="s">
        <v>453</v>
      </c>
    </row>
    <row r="94" spans="1:27" ht="15.75" customHeight="1" x14ac:dyDescent="0.2">
      <c r="A94" s="18" t="s">
        <v>75</v>
      </c>
      <c r="B94" s="333" t="s">
        <v>751</v>
      </c>
      <c r="C94" s="21" t="s">
        <v>773</v>
      </c>
      <c r="D94" s="303" t="s">
        <v>774</v>
      </c>
      <c r="E94" s="132" t="s">
        <v>451</v>
      </c>
      <c r="F94" s="132" t="s">
        <v>708</v>
      </c>
      <c r="G94" s="309"/>
      <c r="H94" s="308"/>
      <c r="I94" s="132" t="s">
        <v>74</v>
      </c>
      <c r="J94" s="308" t="s">
        <v>73</v>
      </c>
      <c r="K94" s="132" t="s">
        <v>74</v>
      </c>
      <c r="L94" s="125" t="s">
        <v>733</v>
      </c>
      <c r="M94" s="291">
        <v>45784</v>
      </c>
      <c r="N94" s="291">
        <v>45804</v>
      </c>
      <c r="O94" s="132"/>
      <c r="P94" s="310"/>
      <c r="Q94" s="362">
        <v>0</v>
      </c>
      <c r="R94" s="326">
        <v>0</v>
      </c>
      <c r="S94" s="329">
        <v>0</v>
      </c>
      <c r="T94" s="132">
        <v>0</v>
      </c>
      <c r="U94" s="328">
        <v>0</v>
      </c>
      <c r="V94" s="18">
        <v>7</v>
      </c>
      <c r="W94" s="328">
        <v>279.7</v>
      </c>
      <c r="X94" s="132">
        <v>7</v>
      </c>
      <c r="Y94" s="325">
        <v>1957.9</v>
      </c>
      <c r="Z94" s="325">
        <v>1957.9</v>
      </c>
      <c r="AA94" s="18" t="s">
        <v>453</v>
      </c>
    </row>
    <row r="95" spans="1:27" ht="15.75" customHeight="1" x14ac:dyDescent="0.2">
      <c r="A95" s="18" t="s">
        <v>75</v>
      </c>
      <c r="B95" s="333" t="s">
        <v>751</v>
      </c>
      <c r="C95" s="21" t="s">
        <v>357</v>
      </c>
      <c r="D95" s="132" t="s">
        <v>744</v>
      </c>
      <c r="E95" s="132" t="s">
        <v>451</v>
      </c>
      <c r="F95" s="132" t="s">
        <v>708</v>
      </c>
      <c r="G95" s="309"/>
      <c r="H95" s="308"/>
      <c r="I95" s="132" t="s">
        <v>74</v>
      </c>
      <c r="J95" s="308" t="s">
        <v>73</v>
      </c>
      <c r="K95" s="132" t="s">
        <v>74</v>
      </c>
      <c r="L95" s="125" t="s">
        <v>733</v>
      </c>
      <c r="M95" s="291">
        <v>45784</v>
      </c>
      <c r="N95" s="291">
        <v>45804</v>
      </c>
      <c r="O95" s="132"/>
      <c r="P95" s="310"/>
      <c r="Q95" s="362">
        <v>0</v>
      </c>
      <c r="R95" s="326">
        <v>0</v>
      </c>
      <c r="S95" s="329">
        <v>0</v>
      </c>
      <c r="T95" s="132">
        <v>0</v>
      </c>
      <c r="U95" s="328">
        <v>0</v>
      </c>
      <c r="V95" s="18">
        <v>7</v>
      </c>
      <c r="W95" s="328">
        <v>279.7</v>
      </c>
      <c r="X95" s="132">
        <v>7</v>
      </c>
      <c r="Y95" s="325">
        <f t="shared" si="12"/>
        <v>1957.8999999999999</v>
      </c>
      <c r="Z95" s="325">
        <f t="shared" si="13"/>
        <v>1957.8999999999999</v>
      </c>
      <c r="AA95" s="18" t="s">
        <v>453</v>
      </c>
    </row>
    <row r="96" spans="1:27" ht="15.75" customHeight="1" x14ac:dyDescent="0.2">
      <c r="A96" s="18" t="s">
        <v>75</v>
      </c>
      <c r="B96" s="333" t="s">
        <v>751</v>
      </c>
      <c r="C96" s="303" t="s">
        <v>745</v>
      </c>
      <c r="D96" s="303" t="s">
        <v>746</v>
      </c>
      <c r="E96" s="132" t="s">
        <v>451</v>
      </c>
      <c r="F96" s="132" t="s">
        <v>708</v>
      </c>
      <c r="G96" s="309"/>
      <c r="H96" s="308"/>
      <c r="I96" s="132" t="s">
        <v>74</v>
      </c>
      <c r="J96" s="308" t="s">
        <v>73</v>
      </c>
      <c r="K96" s="132" t="s">
        <v>74</v>
      </c>
      <c r="L96" s="125" t="s">
        <v>733</v>
      </c>
      <c r="M96" s="291">
        <v>45778</v>
      </c>
      <c r="N96" s="291">
        <v>45806</v>
      </c>
      <c r="O96" s="132"/>
      <c r="P96" s="310"/>
      <c r="Q96" s="362">
        <v>0</v>
      </c>
      <c r="R96" s="326">
        <v>0</v>
      </c>
      <c r="S96" s="329">
        <v>0</v>
      </c>
      <c r="T96" s="132">
        <v>0</v>
      </c>
      <c r="U96" s="328">
        <v>0</v>
      </c>
      <c r="V96" s="18">
        <v>8</v>
      </c>
      <c r="W96" s="328">
        <v>279.7</v>
      </c>
      <c r="X96" s="132">
        <f t="shared" si="11"/>
        <v>8</v>
      </c>
      <c r="Y96" s="325">
        <f t="shared" si="12"/>
        <v>2237.6</v>
      </c>
      <c r="Z96" s="325">
        <f t="shared" si="13"/>
        <v>2237.6</v>
      </c>
      <c r="AA96" s="18" t="s">
        <v>453</v>
      </c>
    </row>
    <row r="97" spans="1:27" ht="15.75" customHeight="1" x14ac:dyDescent="0.2">
      <c r="A97" s="18" t="s">
        <v>75</v>
      </c>
      <c r="B97" s="333" t="s">
        <v>751</v>
      </c>
      <c r="C97" s="303" t="s">
        <v>775</v>
      </c>
      <c r="D97" s="303" t="s">
        <v>776</v>
      </c>
      <c r="E97" s="132" t="s">
        <v>451</v>
      </c>
      <c r="F97" s="132" t="s">
        <v>708</v>
      </c>
      <c r="G97" s="309"/>
      <c r="H97" s="308"/>
      <c r="I97" s="132" t="s">
        <v>74</v>
      </c>
      <c r="J97" s="308" t="s">
        <v>73</v>
      </c>
      <c r="K97" s="132" t="s">
        <v>74</v>
      </c>
      <c r="L97" s="125" t="s">
        <v>733</v>
      </c>
      <c r="M97" s="291">
        <v>45786</v>
      </c>
      <c r="N97" s="291">
        <v>45806</v>
      </c>
      <c r="O97" s="132"/>
      <c r="P97" s="310"/>
      <c r="Q97" s="362">
        <v>0</v>
      </c>
      <c r="R97" s="326">
        <v>0</v>
      </c>
      <c r="S97" s="339">
        <v>0</v>
      </c>
      <c r="T97" s="132">
        <v>0</v>
      </c>
      <c r="U97" s="328">
        <v>0</v>
      </c>
      <c r="V97" s="18">
        <v>7</v>
      </c>
      <c r="W97" s="328">
        <v>279.7</v>
      </c>
      <c r="X97" s="132">
        <v>7</v>
      </c>
      <c r="Y97" s="340">
        <f t="shared" si="12"/>
        <v>1957.8999999999999</v>
      </c>
      <c r="Z97" s="340">
        <f t="shared" si="13"/>
        <v>1957.8999999999999</v>
      </c>
      <c r="AA97" s="18" t="s">
        <v>453</v>
      </c>
    </row>
    <row r="98" spans="1:27" ht="15.75" customHeight="1" x14ac:dyDescent="0.2">
      <c r="A98" s="18" t="s">
        <v>75</v>
      </c>
      <c r="B98" s="333" t="s">
        <v>751</v>
      </c>
      <c r="C98" s="303" t="s">
        <v>747</v>
      </c>
      <c r="D98" s="303" t="s">
        <v>748</v>
      </c>
      <c r="E98" s="132" t="s">
        <v>451</v>
      </c>
      <c r="F98" s="132" t="s">
        <v>708</v>
      </c>
      <c r="G98" s="309"/>
      <c r="H98" s="308"/>
      <c r="I98" s="132" t="s">
        <v>74</v>
      </c>
      <c r="J98" s="308" t="s">
        <v>73</v>
      </c>
      <c r="K98" s="132" t="s">
        <v>74</v>
      </c>
      <c r="L98" s="125" t="s">
        <v>733</v>
      </c>
      <c r="M98" s="291">
        <v>45779</v>
      </c>
      <c r="N98" s="291">
        <v>45808</v>
      </c>
      <c r="O98" s="132"/>
      <c r="P98" s="310"/>
      <c r="Q98" s="362">
        <v>0</v>
      </c>
      <c r="R98" s="326">
        <v>0</v>
      </c>
      <c r="S98" s="339">
        <v>0</v>
      </c>
      <c r="T98" s="132">
        <v>0</v>
      </c>
      <c r="U98" s="328">
        <v>0</v>
      </c>
      <c r="V98" s="18">
        <v>9</v>
      </c>
      <c r="W98" s="328">
        <v>279.7</v>
      </c>
      <c r="X98" s="132">
        <f t="shared" si="11"/>
        <v>9</v>
      </c>
      <c r="Y98" s="340">
        <f t="shared" si="12"/>
        <v>2517.2999999999997</v>
      </c>
      <c r="Z98" s="340">
        <f t="shared" si="13"/>
        <v>2517.2999999999997</v>
      </c>
      <c r="AA98" s="18" t="s">
        <v>453</v>
      </c>
    </row>
    <row r="99" spans="1:27" ht="15.75" customHeight="1" x14ac:dyDescent="0.2">
      <c r="A99" s="18" t="s">
        <v>75</v>
      </c>
      <c r="B99" s="333" t="s">
        <v>751</v>
      </c>
      <c r="C99" s="21" t="s">
        <v>169</v>
      </c>
      <c r="D99" s="132" t="s">
        <v>749</v>
      </c>
      <c r="E99" s="132" t="s">
        <v>451</v>
      </c>
      <c r="F99" s="132" t="s">
        <v>708</v>
      </c>
      <c r="G99" s="309"/>
      <c r="H99" s="308"/>
      <c r="I99" s="132" t="s">
        <v>74</v>
      </c>
      <c r="J99" s="308" t="s">
        <v>73</v>
      </c>
      <c r="K99" s="132" t="s">
        <v>74</v>
      </c>
      <c r="L99" s="125" t="s">
        <v>733</v>
      </c>
      <c r="M99" s="291">
        <v>45782</v>
      </c>
      <c r="N99" s="291">
        <v>45802</v>
      </c>
      <c r="O99" s="132"/>
      <c r="P99" s="310"/>
      <c r="Q99" s="362">
        <v>0</v>
      </c>
      <c r="R99" s="326">
        <v>0</v>
      </c>
      <c r="S99" s="339">
        <v>0</v>
      </c>
      <c r="T99" s="132">
        <v>0</v>
      </c>
      <c r="U99" s="328">
        <v>0</v>
      </c>
      <c r="V99" s="18">
        <v>7</v>
      </c>
      <c r="W99" s="328">
        <v>279.7</v>
      </c>
      <c r="X99" s="132">
        <f t="shared" si="11"/>
        <v>7</v>
      </c>
      <c r="Y99" s="340">
        <f t="shared" si="12"/>
        <v>1957.8999999999999</v>
      </c>
      <c r="Z99" s="340">
        <f t="shared" si="13"/>
        <v>1957.8999999999999</v>
      </c>
      <c r="AA99" s="18" t="s">
        <v>453</v>
      </c>
    </row>
    <row r="100" spans="1:27" ht="15.75" customHeight="1" x14ac:dyDescent="0.2">
      <c r="A100" s="18" t="s">
        <v>75</v>
      </c>
      <c r="B100" s="333" t="s">
        <v>751</v>
      </c>
      <c r="C100" s="21" t="s">
        <v>166</v>
      </c>
      <c r="D100" s="132" t="s">
        <v>750</v>
      </c>
      <c r="E100" s="132" t="s">
        <v>451</v>
      </c>
      <c r="F100" s="132" t="s">
        <v>708</v>
      </c>
      <c r="G100" s="309"/>
      <c r="H100" s="308"/>
      <c r="I100" s="132" t="s">
        <v>74</v>
      </c>
      <c r="J100" s="308" t="s">
        <v>73</v>
      </c>
      <c r="K100" s="132" t="s">
        <v>74</v>
      </c>
      <c r="L100" s="125" t="s">
        <v>733</v>
      </c>
      <c r="M100" s="291">
        <v>45778</v>
      </c>
      <c r="N100" s="291">
        <v>45806</v>
      </c>
      <c r="O100" s="132"/>
      <c r="P100" s="310"/>
      <c r="Q100" s="362">
        <v>0</v>
      </c>
      <c r="R100" s="326">
        <v>0</v>
      </c>
      <c r="S100" s="339">
        <v>0</v>
      </c>
      <c r="T100" s="132">
        <v>0</v>
      </c>
      <c r="U100" s="328">
        <v>0</v>
      </c>
      <c r="V100" s="18">
        <v>8</v>
      </c>
      <c r="W100" s="328">
        <v>279.7</v>
      </c>
      <c r="X100" s="132">
        <f t="shared" si="11"/>
        <v>8</v>
      </c>
      <c r="Y100" s="340">
        <f t="shared" si="12"/>
        <v>2237.6</v>
      </c>
      <c r="Z100" s="340">
        <f t="shared" si="13"/>
        <v>2237.6</v>
      </c>
      <c r="AA100" s="18" t="s">
        <v>453</v>
      </c>
    </row>
    <row r="101" spans="1:27" ht="15.75" customHeight="1" x14ac:dyDescent="0.2">
      <c r="A101" s="18" t="s">
        <v>75</v>
      </c>
      <c r="B101" s="333" t="s">
        <v>751</v>
      </c>
      <c r="C101" s="303" t="s">
        <v>777</v>
      </c>
      <c r="D101" s="303" t="s">
        <v>778</v>
      </c>
      <c r="E101" s="132" t="s">
        <v>451</v>
      </c>
      <c r="F101" s="132" t="s">
        <v>708</v>
      </c>
      <c r="G101" s="309"/>
      <c r="H101" s="308"/>
      <c r="I101" s="132" t="s">
        <v>74</v>
      </c>
      <c r="J101" s="308" t="s">
        <v>73</v>
      </c>
      <c r="K101" s="132" t="s">
        <v>74</v>
      </c>
      <c r="L101" s="125" t="s">
        <v>733</v>
      </c>
      <c r="M101" s="291">
        <v>45779</v>
      </c>
      <c r="N101" s="291">
        <v>45808</v>
      </c>
      <c r="O101" s="132"/>
      <c r="P101" s="310"/>
      <c r="Q101" s="362">
        <v>0</v>
      </c>
      <c r="R101" s="326">
        <v>0</v>
      </c>
      <c r="S101" s="339">
        <v>0</v>
      </c>
      <c r="T101" s="132">
        <v>0</v>
      </c>
      <c r="U101" s="328">
        <v>0</v>
      </c>
      <c r="V101" s="18">
        <v>9</v>
      </c>
      <c r="W101" s="328">
        <v>279.7</v>
      </c>
      <c r="X101" s="132">
        <f t="shared" si="11"/>
        <v>9</v>
      </c>
      <c r="Y101" s="340">
        <f t="shared" si="12"/>
        <v>2517.2999999999997</v>
      </c>
      <c r="Z101" s="340">
        <f t="shared" si="13"/>
        <v>2517.2999999999997</v>
      </c>
      <c r="AA101" s="18" t="s">
        <v>453</v>
      </c>
    </row>
    <row r="102" spans="1:27" ht="28.5" x14ac:dyDescent="0.2">
      <c r="A102" s="18" t="s">
        <v>75</v>
      </c>
      <c r="B102" s="283">
        <v>150107</v>
      </c>
      <c r="C102" s="97" t="s">
        <v>98</v>
      </c>
      <c r="D102" s="39" t="s">
        <v>99</v>
      </c>
      <c r="E102" s="39" t="s">
        <v>100</v>
      </c>
      <c r="F102" s="39" t="s">
        <v>861</v>
      </c>
      <c r="G102" s="51"/>
      <c r="H102" s="39"/>
      <c r="I102" s="39" t="s">
        <v>74</v>
      </c>
      <c r="J102" s="40" t="s">
        <v>76</v>
      </c>
      <c r="K102" s="39" t="s">
        <v>74</v>
      </c>
      <c r="L102" s="41" t="s">
        <v>862</v>
      </c>
      <c r="M102" s="52" t="s">
        <v>863</v>
      </c>
      <c r="N102" s="52" t="s">
        <v>863</v>
      </c>
      <c r="O102" s="52"/>
      <c r="P102" s="102"/>
      <c r="Q102" s="335">
        <v>0</v>
      </c>
      <c r="R102" s="36">
        <v>0</v>
      </c>
      <c r="S102" s="123">
        <f t="shared" ref="S102:S113" si="14">Q102+R102</f>
        <v>0</v>
      </c>
      <c r="T102" s="33">
        <v>0</v>
      </c>
      <c r="U102" s="36">
        <v>559.41</v>
      </c>
      <c r="V102" s="33">
        <v>4</v>
      </c>
      <c r="W102" s="36">
        <v>279.7</v>
      </c>
      <c r="X102" s="33">
        <v>4</v>
      </c>
      <c r="Y102" s="123">
        <v>1118.8</v>
      </c>
      <c r="Z102" s="123">
        <f t="shared" ref="Z102:Z108" si="15">S102+Y102</f>
        <v>1118.8</v>
      </c>
      <c r="AA102" s="122"/>
    </row>
    <row r="103" spans="1:27" ht="42.75" x14ac:dyDescent="0.2">
      <c r="A103" s="18" t="s">
        <v>75</v>
      </c>
      <c r="B103" s="333">
        <v>150107</v>
      </c>
      <c r="C103" s="99" t="s">
        <v>101</v>
      </c>
      <c r="D103" s="18" t="s">
        <v>102</v>
      </c>
      <c r="E103" s="18" t="s">
        <v>103</v>
      </c>
      <c r="F103" s="18" t="s">
        <v>864</v>
      </c>
      <c r="G103" s="28"/>
      <c r="H103" s="18"/>
      <c r="I103" s="18" t="s">
        <v>74</v>
      </c>
      <c r="J103" s="17" t="s">
        <v>76</v>
      </c>
      <c r="K103" s="18" t="s">
        <v>74</v>
      </c>
      <c r="L103" s="29" t="s">
        <v>865</v>
      </c>
      <c r="M103" s="30" t="s">
        <v>866</v>
      </c>
      <c r="N103" s="30" t="s">
        <v>866</v>
      </c>
      <c r="O103" s="30"/>
      <c r="P103" s="31"/>
      <c r="Q103" s="336">
        <v>0</v>
      </c>
      <c r="R103" s="31">
        <v>0</v>
      </c>
      <c r="S103" s="109">
        <f t="shared" si="14"/>
        <v>0</v>
      </c>
      <c r="T103" s="18">
        <v>0</v>
      </c>
      <c r="U103" s="31">
        <v>0</v>
      </c>
      <c r="V103" s="18">
        <v>5</v>
      </c>
      <c r="W103" s="31">
        <v>279.7</v>
      </c>
      <c r="X103" s="18">
        <v>5</v>
      </c>
      <c r="Y103" s="109">
        <v>1398.5</v>
      </c>
      <c r="Z103" s="109">
        <f t="shared" si="15"/>
        <v>1398.5</v>
      </c>
      <c r="AA103" s="32"/>
    </row>
    <row r="104" spans="1:27" ht="57" x14ac:dyDescent="0.2">
      <c r="A104" s="18" t="s">
        <v>75</v>
      </c>
      <c r="B104" s="333">
        <v>150107</v>
      </c>
      <c r="C104" s="99" t="s">
        <v>104</v>
      </c>
      <c r="D104" s="18" t="s">
        <v>105</v>
      </c>
      <c r="E104" s="18" t="s">
        <v>106</v>
      </c>
      <c r="F104" s="18" t="s">
        <v>107</v>
      </c>
      <c r="G104" s="28"/>
      <c r="H104" s="18"/>
      <c r="I104" s="18" t="s">
        <v>74</v>
      </c>
      <c r="J104" s="17" t="s">
        <v>76</v>
      </c>
      <c r="K104" s="18" t="s">
        <v>74</v>
      </c>
      <c r="L104" s="29" t="s">
        <v>867</v>
      </c>
      <c r="M104" s="30" t="s">
        <v>868</v>
      </c>
      <c r="N104" s="30" t="s">
        <v>868</v>
      </c>
      <c r="O104" s="30"/>
      <c r="P104" s="31"/>
      <c r="Q104" s="336">
        <v>0</v>
      </c>
      <c r="R104" s="31">
        <v>0</v>
      </c>
      <c r="S104" s="109">
        <f t="shared" si="14"/>
        <v>0</v>
      </c>
      <c r="T104" s="18">
        <v>0</v>
      </c>
      <c r="U104" s="31">
        <v>0</v>
      </c>
      <c r="V104" s="18">
        <v>7</v>
      </c>
      <c r="W104" s="102">
        <v>55</v>
      </c>
      <c r="X104" s="18">
        <v>7</v>
      </c>
      <c r="Y104" s="109">
        <v>385</v>
      </c>
      <c r="Z104" s="109">
        <f t="shared" si="15"/>
        <v>385</v>
      </c>
      <c r="AA104" s="32"/>
    </row>
    <row r="105" spans="1:27" ht="15.75" customHeight="1" x14ac:dyDescent="0.2">
      <c r="A105" s="18" t="s">
        <v>75</v>
      </c>
      <c r="B105" s="334">
        <v>150107</v>
      </c>
      <c r="C105" s="97" t="s">
        <v>226</v>
      </c>
      <c r="D105" s="39" t="s">
        <v>227</v>
      </c>
      <c r="E105" s="39" t="s">
        <v>228</v>
      </c>
      <c r="F105" s="39" t="s">
        <v>869</v>
      </c>
      <c r="G105" s="51"/>
      <c r="H105" s="39"/>
      <c r="I105" s="39" t="s">
        <v>74</v>
      </c>
      <c r="J105" s="40" t="s">
        <v>76</v>
      </c>
      <c r="K105" s="39" t="s">
        <v>74</v>
      </c>
      <c r="L105" s="41" t="s">
        <v>121</v>
      </c>
      <c r="M105" s="52">
        <v>45805</v>
      </c>
      <c r="N105" s="52">
        <v>45805</v>
      </c>
      <c r="O105" s="52"/>
      <c r="P105" s="102"/>
      <c r="Q105" s="337">
        <v>0</v>
      </c>
      <c r="R105" s="102">
        <v>0</v>
      </c>
      <c r="S105" s="109">
        <f t="shared" si="14"/>
        <v>0</v>
      </c>
      <c r="T105" s="39">
        <v>0</v>
      </c>
      <c r="U105" s="102">
        <v>0</v>
      </c>
      <c r="V105" s="39">
        <v>1</v>
      </c>
      <c r="W105" s="102">
        <v>55</v>
      </c>
      <c r="X105" s="39">
        <v>1</v>
      </c>
      <c r="Y105" s="109">
        <v>55</v>
      </c>
      <c r="Z105" s="109">
        <f t="shared" si="15"/>
        <v>55</v>
      </c>
      <c r="AA105" s="103" t="s">
        <v>295</v>
      </c>
    </row>
    <row r="106" spans="1:27" ht="28.5" x14ac:dyDescent="0.2">
      <c r="A106" s="18" t="s">
        <v>75</v>
      </c>
      <c r="B106" s="334">
        <v>150107</v>
      </c>
      <c r="C106" s="97" t="s">
        <v>122</v>
      </c>
      <c r="D106" s="39" t="s">
        <v>123</v>
      </c>
      <c r="E106" s="39" t="s">
        <v>82</v>
      </c>
      <c r="F106" s="39" t="s">
        <v>120</v>
      </c>
      <c r="G106" s="51"/>
      <c r="H106" s="39"/>
      <c r="I106" s="39" t="s">
        <v>74</v>
      </c>
      <c r="J106" s="40" t="s">
        <v>121</v>
      </c>
      <c r="K106" s="39" t="s">
        <v>74</v>
      </c>
      <c r="L106" s="41" t="s">
        <v>828</v>
      </c>
      <c r="M106" s="52" t="s">
        <v>870</v>
      </c>
      <c r="N106" s="52" t="s">
        <v>870</v>
      </c>
      <c r="O106" s="52"/>
      <c r="P106" s="102"/>
      <c r="Q106" s="337">
        <v>0</v>
      </c>
      <c r="R106" s="102">
        <v>0</v>
      </c>
      <c r="S106" s="109">
        <f t="shared" si="14"/>
        <v>0</v>
      </c>
      <c r="T106" s="39">
        <v>0</v>
      </c>
      <c r="U106" s="102">
        <v>0</v>
      </c>
      <c r="V106" s="39">
        <v>4</v>
      </c>
      <c r="W106" s="102">
        <v>279.7</v>
      </c>
      <c r="X106" s="39">
        <v>4</v>
      </c>
      <c r="Y106" s="109">
        <f t="shared" ref="Y106:Y109" si="16">(T106*U106)+(V106*W106)</f>
        <v>1118.8</v>
      </c>
      <c r="Z106" s="109">
        <f t="shared" si="15"/>
        <v>1118.8</v>
      </c>
      <c r="AA106" s="103"/>
    </row>
    <row r="107" spans="1:27" ht="28.5" x14ac:dyDescent="0.2">
      <c r="A107" s="18" t="s">
        <v>75</v>
      </c>
      <c r="B107" s="283">
        <v>150107</v>
      </c>
      <c r="C107" s="97" t="s">
        <v>232</v>
      </c>
      <c r="D107" s="39" t="s">
        <v>119</v>
      </c>
      <c r="E107" s="39" t="s">
        <v>110</v>
      </c>
      <c r="F107" s="39" t="s">
        <v>120</v>
      </c>
      <c r="G107" s="51"/>
      <c r="H107" s="39"/>
      <c r="I107" s="39" t="s">
        <v>74</v>
      </c>
      <c r="J107" s="40" t="s">
        <v>121</v>
      </c>
      <c r="K107" s="39" t="s">
        <v>74</v>
      </c>
      <c r="L107" s="41" t="s">
        <v>791</v>
      </c>
      <c r="M107" s="52" t="s">
        <v>871</v>
      </c>
      <c r="N107" s="52" t="s">
        <v>871</v>
      </c>
      <c r="O107" s="52"/>
      <c r="P107" s="102"/>
      <c r="Q107" s="335">
        <v>0</v>
      </c>
      <c r="R107" s="36">
        <v>0</v>
      </c>
      <c r="S107" s="123">
        <f t="shared" si="14"/>
        <v>0</v>
      </c>
      <c r="T107" s="33">
        <v>0</v>
      </c>
      <c r="U107" s="36">
        <v>527.75</v>
      </c>
      <c r="V107" s="33">
        <v>4</v>
      </c>
      <c r="W107" s="36">
        <v>279.7</v>
      </c>
      <c r="X107" s="33">
        <v>4</v>
      </c>
      <c r="Y107" s="123">
        <f t="shared" si="16"/>
        <v>1118.8</v>
      </c>
      <c r="Z107" s="123">
        <f t="shared" si="15"/>
        <v>1118.8</v>
      </c>
      <c r="AA107" s="122"/>
    </row>
    <row r="108" spans="1:27" ht="28.5" x14ac:dyDescent="0.2">
      <c r="A108" s="18" t="s">
        <v>75</v>
      </c>
      <c r="B108" s="343">
        <v>150107</v>
      </c>
      <c r="C108" s="98" t="s">
        <v>124</v>
      </c>
      <c r="D108" s="17" t="s">
        <v>125</v>
      </c>
      <c r="E108" s="17" t="s">
        <v>110</v>
      </c>
      <c r="F108" s="17" t="s">
        <v>872</v>
      </c>
      <c r="G108" s="28"/>
      <c r="H108" s="17"/>
      <c r="I108" s="17" t="s">
        <v>74</v>
      </c>
      <c r="J108" s="17" t="s">
        <v>121</v>
      </c>
      <c r="K108" s="17" t="s">
        <v>74</v>
      </c>
      <c r="L108" s="71" t="s">
        <v>873</v>
      </c>
      <c r="M108" s="72" t="s">
        <v>874</v>
      </c>
      <c r="N108" s="72" t="s">
        <v>874</v>
      </c>
      <c r="O108" s="72"/>
      <c r="P108" s="104"/>
      <c r="Q108" s="364">
        <v>0</v>
      </c>
      <c r="R108" s="104">
        <v>0</v>
      </c>
      <c r="S108" s="110">
        <f t="shared" si="14"/>
        <v>0</v>
      </c>
      <c r="T108" s="17">
        <v>0</v>
      </c>
      <c r="U108" s="104">
        <v>0</v>
      </c>
      <c r="V108" s="17">
        <v>2</v>
      </c>
      <c r="W108" s="102">
        <v>279.7</v>
      </c>
      <c r="X108" s="17">
        <v>2</v>
      </c>
      <c r="Y108" s="110">
        <f t="shared" si="16"/>
        <v>559.4</v>
      </c>
      <c r="Z108" s="110">
        <f t="shared" si="15"/>
        <v>559.4</v>
      </c>
      <c r="AA108" s="105"/>
    </row>
    <row r="109" spans="1:27" ht="28.5" x14ac:dyDescent="0.2">
      <c r="A109" s="18" t="s">
        <v>75</v>
      </c>
      <c r="B109" s="333">
        <v>150107</v>
      </c>
      <c r="C109" s="99" t="s">
        <v>128</v>
      </c>
      <c r="D109" s="18" t="s">
        <v>129</v>
      </c>
      <c r="E109" s="18" t="s">
        <v>112</v>
      </c>
      <c r="F109" s="18" t="s">
        <v>875</v>
      </c>
      <c r="G109" s="28"/>
      <c r="H109" s="18"/>
      <c r="I109" s="18" t="s">
        <v>74</v>
      </c>
      <c r="J109" s="17" t="s">
        <v>76</v>
      </c>
      <c r="K109" s="18" t="s">
        <v>74</v>
      </c>
      <c r="L109" s="29" t="s">
        <v>796</v>
      </c>
      <c r="M109" s="30" t="s">
        <v>876</v>
      </c>
      <c r="N109" s="30" t="s">
        <v>876</v>
      </c>
      <c r="O109" s="30"/>
      <c r="P109" s="31"/>
      <c r="Q109" s="336">
        <v>0</v>
      </c>
      <c r="R109" s="31">
        <v>0</v>
      </c>
      <c r="S109" s="109">
        <f t="shared" si="14"/>
        <v>0</v>
      </c>
      <c r="T109" s="18">
        <v>0</v>
      </c>
      <c r="U109" s="31">
        <v>0</v>
      </c>
      <c r="V109" s="18">
        <v>2</v>
      </c>
      <c r="W109" s="102">
        <v>279.7</v>
      </c>
      <c r="X109" s="18">
        <v>2</v>
      </c>
      <c r="Y109" s="109">
        <f t="shared" si="16"/>
        <v>559.4</v>
      </c>
      <c r="Z109" s="109">
        <f>S109+Y109</f>
        <v>559.4</v>
      </c>
      <c r="AA109" s="32"/>
    </row>
    <row r="110" spans="1:27" ht="28.5" x14ac:dyDescent="0.2">
      <c r="A110" s="18" t="s">
        <v>75</v>
      </c>
      <c r="B110" s="333">
        <v>150107</v>
      </c>
      <c r="C110" s="99" t="s">
        <v>116</v>
      </c>
      <c r="D110" s="18" t="s">
        <v>117</v>
      </c>
      <c r="E110" s="18" t="s">
        <v>118</v>
      </c>
      <c r="F110" s="18" t="s">
        <v>111</v>
      </c>
      <c r="G110" s="28"/>
      <c r="H110" s="18"/>
      <c r="I110" s="18" t="s">
        <v>74</v>
      </c>
      <c r="J110" s="17" t="s">
        <v>76</v>
      </c>
      <c r="K110" s="18" t="s">
        <v>74</v>
      </c>
      <c r="L110" s="29" t="s">
        <v>877</v>
      </c>
      <c r="M110" s="30" t="s">
        <v>878</v>
      </c>
      <c r="N110" s="30" t="s">
        <v>878</v>
      </c>
      <c r="O110" s="30"/>
      <c r="P110" s="31"/>
      <c r="Q110" s="336">
        <v>0</v>
      </c>
      <c r="R110" s="31">
        <v>0</v>
      </c>
      <c r="S110" s="109">
        <f t="shared" si="14"/>
        <v>0</v>
      </c>
      <c r="T110" s="18">
        <v>0</v>
      </c>
      <c r="U110" s="31">
        <v>0</v>
      </c>
      <c r="V110" s="18">
        <v>5</v>
      </c>
      <c r="W110" s="102">
        <v>279.7</v>
      </c>
      <c r="X110" s="18">
        <v>5</v>
      </c>
      <c r="Y110" s="109">
        <f>(T110*U110)+(V110*W110)</f>
        <v>1398.5</v>
      </c>
      <c r="Z110" s="109">
        <f>S110+Y110</f>
        <v>1398.5</v>
      </c>
      <c r="AA110" s="32"/>
    </row>
    <row r="111" spans="1:27" ht="28.5" x14ac:dyDescent="0.2">
      <c r="A111" s="18" t="s">
        <v>75</v>
      </c>
      <c r="B111" s="283">
        <v>150107</v>
      </c>
      <c r="C111" s="97" t="s">
        <v>800</v>
      </c>
      <c r="D111" s="39" t="s">
        <v>801</v>
      </c>
      <c r="E111" s="39" t="s">
        <v>110</v>
      </c>
      <c r="F111" s="39" t="s">
        <v>879</v>
      </c>
      <c r="G111" s="51"/>
      <c r="H111" s="39"/>
      <c r="I111" s="39" t="s">
        <v>74</v>
      </c>
      <c r="J111" s="40" t="s">
        <v>76</v>
      </c>
      <c r="K111" s="39" t="s">
        <v>74</v>
      </c>
      <c r="L111" s="41" t="s">
        <v>880</v>
      </c>
      <c r="M111" s="52" t="s">
        <v>881</v>
      </c>
      <c r="N111" s="52" t="s">
        <v>881</v>
      </c>
      <c r="O111" s="52"/>
      <c r="P111" s="102"/>
      <c r="Q111" s="335">
        <v>0</v>
      </c>
      <c r="R111" s="36">
        <v>0</v>
      </c>
      <c r="S111" s="123">
        <f t="shared" si="14"/>
        <v>0</v>
      </c>
      <c r="T111" s="33">
        <v>0</v>
      </c>
      <c r="U111" s="36">
        <v>559.41</v>
      </c>
      <c r="V111" s="33">
        <v>2</v>
      </c>
      <c r="W111" s="36">
        <v>279.7</v>
      </c>
      <c r="X111" s="33">
        <v>2</v>
      </c>
      <c r="Y111" s="123">
        <f>(T111*U111)+(V111*W111)</f>
        <v>559.4</v>
      </c>
      <c r="Z111" s="123">
        <f t="shared" ref="Z111:Z113" si="17">S111+Y111</f>
        <v>559.4</v>
      </c>
      <c r="AA111" s="122"/>
    </row>
    <row r="112" spans="1:27" ht="28.5" x14ac:dyDescent="0.2">
      <c r="A112" s="18" t="s">
        <v>75</v>
      </c>
      <c r="B112" s="343">
        <v>150107</v>
      </c>
      <c r="C112" s="98" t="s">
        <v>113</v>
      </c>
      <c r="D112" s="17" t="s">
        <v>114</v>
      </c>
      <c r="E112" s="17" t="s">
        <v>115</v>
      </c>
      <c r="F112" s="17" t="s">
        <v>256</v>
      </c>
      <c r="G112" s="28"/>
      <c r="H112" s="17"/>
      <c r="I112" s="17" t="s">
        <v>74</v>
      </c>
      <c r="J112" s="17" t="s">
        <v>76</v>
      </c>
      <c r="K112" s="17" t="s">
        <v>74</v>
      </c>
      <c r="L112" s="71" t="s">
        <v>882</v>
      </c>
      <c r="M112" s="72" t="s">
        <v>883</v>
      </c>
      <c r="N112" s="72" t="s">
        <v>883</v>
      </c>
      <c r="O112" s="72"/>
      <c r="P112" s="104"/>
      <c r="Q112" s="364">
        <v>0</v>
      </c>
      <c r="R112" s="104">
        <v>0</v>
      </c>
      <c r="S112" s="110">
        <f t="shared" si="14"/>
        <v>0</v>
      </c>
      <c r="T112" s="17">
        <v>0</v>
      </c>
      <c r="U112" s="104">
        <v>0</v>
      </c>
      <c r="V112" s="17">
        <v>2</v>
      </c>
      <c r="W112" s="102">
        <v>279.7</v>
      </c>
      <c r="X112" s="17">
        <v>2</v>
      </c>
      <c r="Y112" s="110">
        <f t="shared" ref="Y112:Y113" si="18">(T112*U112)+(V112*W112)</f>
        <v>559.4</v>
      </c>
      <c r="Z112" s="110">
        <f t="shared" si="17"/>
        <v>559.4</v>
      </c>
      <c r="AA112" s="105"/>
    </row>
    <row r="113" spans="1:27" ht="57" x14ac:dyDescent="0.2">
      <c r="A113" s="18" t="s">
        <v>75</v>
      </c>
      <c r="B113" s="333">
        <v>150107</v>
      </c>
      <c r="C113" s="99" t="s">
        <v>108</v>
      </c>
      <c r="D113" s="18" t="s">
        <v>109</v>
      </c>
      <c r="E113" s="18" t="s">
        <v>110</v>
      </c>
      <c r="F113" s="18" t="s">
        <v>111</v>
      </c>
      <c r="G113" s="28"/>
      <c r="H113" s="18"/>
      <c r="I113" s="18" t="s">
        <v>74</v>
      </c>
      <c r="J113" s="17" t="s">
        <v>76</v>
      </c>
      <c r="K113" s="18" t="s">
        <v>74</v>
      </c>
      <c r="L113" s="29" t="s">
        <v>884</v>
      </c>
      <c r="M113" s="30" t="s">
        <v>885</v>
      </c>
      <c r="N113" s="30" t="s">
        <v>885</v>
      </c>
      <c r="O113" s="30"/>
      <c r="P113" s="31"/>
      <c r="Q113" s="336">
        <v>0</v>
      </c>
      <c r="R113" s="31">
        <v>0</v>
      </c>
      <c r="S113" s="109">
        <f t="shared" si="14"/>
        <v>0</v>
      </c>
      <c r="T113" s="18">
        <v>0</v>
      </c>
      <c r="U113" s="31">
        <v>0</v>
      </c>
      <c r="V113" s="18">
        <v>8</v>
      </c>
      <c r="W113" s="102">
        <v>279.7</v>
      </c>
      <c r="X113" s="18">
        <v>8</v>
      </c>
      <c r="Y113" s="109">
        <f t="shared" si="18"/>
        <v>2237.6</v>
      </c>
      <c r="Z113" s="109">
        <f t="shared" si="17"/>
        <v>2237.6</v>
      </c>
      <c r="AA113" s="32"/>
    </row>
    <row r="114" spans="1:27" ht="15.75" customHeight="1" x14ac:dyDescent="0.2">
      <c r="A114" s="18" t="s">
        <v>75</v>
      </c>
      <c r="B114" s="333">
        <v>150107</v>
      </c>
      <c r="C114" s="99" t="s">
        <v>886</v>
      </c>
      <c r="D114" s="18" t="s">
        <v>887</v>
      </c>
      <c r="E114" s="18" t="s">
        <v>888</v>
      </c>
      <c r="F114" s="18" t="s">
        <v>889</v>
      </c>
      <c r="G114" s="28"/>
      <c r="H114" s="18"/>
      <c r="I114" s="18" t="s">
        <v>74</v>
      </c>
      <c r="J114" s="17" t="s">
        <v>78</v>
      </c>
      <c r="K114" s="18" t="s">
        <v>74</v>
      </c>
      <c r="L114" s="29" t="s">
        <v>76</v>
      </c>
      <c r="M114" s="30">
        <v>45782</v>
      </c>
      <c r="N114" s="30">
        <v>45782</v>
      </c>
      <c r="O114" s="30"/>
      <c r="P114" s="31"/>
      <c r="Q114" s="336"/>
      <c r="R114" s="31"/>
      <c r="S114" s="109"/>
      <c r="T114" s="18"/>
      <c r="U114" s="31"/>
      <c r="V114" s="18">
        <v>1</v>
      </c>
      <c r="W114" s="102"/>
      <c r="X114" s="18">
        <v>1</v>
      </c>
      <c r="Y114" s="109">
        <v>279.7</v>
      </c>
      <c r="Z114" s="109">
        <v>279.7</v>
      </c>
      <c r="AA114" s="32"/>
    </row>
    <row r="115" spans="1:27" ht="28.5" x14ac:dyDescent="0.2">
      <c r="A115" s="18" t="s">
        <v>75</v>
      </c>
      <c r="B115" s="361">
        <v>150108</v>
      </c>
      <c r="C115" s="113" t="s">
        <v>89</v>
      </c>
      <c r="D115" s="22" t="s">
        <v>91</v>
      </c>
      <c r="E115" s="113" t="s">
        <v>90</v>
      </c>
      <c r="F115" s="113" t="s">
        <v>890</v>
      </c>
      <c r="G115" s="24"/>
      <c r="H115" s="22"/>
      <c r="I115" s="22" t="s">
        <v>74</v>
      </c>
      <c r="J115" s="23" t="s">
        <v>83</v>
      </c>
      <c r="K115" s="22" t="s">
        <v>74</v>
      </c>
      <c r="L115" s="114" t="s">
        <v>891</v>
      </c>
      <c r="M115" s="115">
        <v>45792</v>
      </c>
      <c r="N115" s="25">
        <v>45793</v>
      </c>
      <c r="O115" s="25"/>
      <c r="P115" s="26"/>
      <c r="Q115" s="365">
        <v>0</v>
      </c>
      <c r="R115" s="26">
        <v>0</v>
      </c>
      <c r="S115" s="124">
        <v>0</v>
      </c>
      <c r="T115" s="22">
        <v>1</v>
      </c>
      <c r="U115" s="26">
        <v>120</v>
      </c>
      <c r="V115" s="22">
        <v>1</v>
      </c>
      <c r="W115" s="26">
        <v>55</v>
      </c>
      <c r="X115" s="22">
        <v>2</v>
      </c>
      <c r="Y115" s="341">
        <v>175</v>
      </c>
      <c r="Z115" s="341">
        <v>175</v>
      </c>
      <c r="AA115" s="116" t="s">
        <v>186</v>
      </c>
    </row>
    <row r="116" spans="1:27" ht="14.25" x14ac:dyDescent="0.2">
      <c r="A116" s="18" t="s">
        <v>75</v>
      </c>
      <c r="B116" s="361">
        <v>150108</v>
      </c>
      <c r="C116" s="113" t="s">
        <v>89</v>
      </c>
      <c r="D116" s="22" t="s">
        <v>91</v>
      </c>
      <c r="E116" s="113" t="s">
        <v>90</v>
      </c>
      <c r="F116" s="113" t="s">
        <v>892</v>
      </c>
      <c r="G116" s="24"/>
      <c r="H116" s="22"/>
      <c r="I116" s="22" t="s">
        <v>74</v>
      </c>
      <c r="J116" s="23" t="s">
        <v>83</v>
      </c>
      <c r="K116" s="22" t="s">
        <v>74</v>
      </c>
      <c r="L116" s="114" t="s">
        <v>73</v>
      </c>
      <c r="M116" s="115">
        <v>45805</v>
      </c>
      <c r="N116" s="25">
        <v>45807</v>
      </c>
      <c r="O116" s="25"/>
      <c r="P116" s="26"/>
      <c r="Q116" s="26">
        <v>0</v>
      </c>
      <c r="R116" s="26">
        <v>0</v>
      </c>
      <c r="S116" s="124">
        <v>0</v>
      </c>
      <c r="T116" s="22">
        <v>2</v>
      </c>
      <c r="U116" s="26">
        <v>120</v>
      </c>
      <c r="V116" s="22">
        <v>0</v>
      </c>
      <c r="W116" s="26">
        <v>55</v>
      </c>
      <c r="X116" s="22">
        <v>2</v>
      </c>
      <c r="Y116" s="341">
        <v>240</v>
      </c>
      <c r="Z116" s="341">
        <v>240</v>
      </c>
      <c r="AA116" s="116" t="s">
        <v>186</v>
      </c>
    </row>
    <row r="117" spans="1:27" ht="15.75" customHeight="1" x14ac:dyDescent="0.2">
      <c r="A117" s="18" t="s">
        <v>75</v>
      </c>
      <c r="B117" s="361">
        <v>150108</v>
      </c>
      <c r="C117" s="113" t="s">
        <v>86</v>
      </c>
      <c r="D117" s="113" t="s">
        <v>94</v>
      </c>
      <c r="E117" s="22" t="s">
        <v>87</v>
      </c>
      <c r="F117" s="342" t="s">
        <v>191</v>
      </c>
      <c r="G117" s="24"/>
      <c r="H117" s="22"/>
      <c r="I117" s="22" t="s">
        <v>74</v>
      </c>
      <c r="J117" s="23" t="s">
        <v>83</v>
      </c>
      <c r="K117" s="22" t="s">
        <v>74</v>
      </c>
      <c r="L117" s="114" t="s">
        <v>73</v>
      </c>
      <c r="M117" s="115">
        <v>45781</v>
      </c>
      <c r="N117" s="25">
        <v>45783</v>
      </c>
      <c r="O117" s="25"/>
      <c r="P117" s="26"/>
      <c r="Q117" s="26">
        <v>0</v>
      </c>
      <c r="R117" s="26">
        <v>0</v>
      </c>
      <c r="S117" s="124">
        <v>0</v>
      </c>
      <c r="T117" s="22">
        <v>2</v>
      </c>
      <c r="U117" s="26">
        <v>559.41</v>
      </c>
      <c r="V117" s="22">
        <v>1</v>
      </c>
      <c r="W117" s="26">
        <v>279.7</v>
      </c>
      <c r="X117" s="22">
        <v>3</v>
      </c>
      <c r="Y117" s="341">
        <v>1398.52</v>
      </c>
      <c r="Z117" s="341">
        <f>S117+Y117</f>
        <v>1398.52</v>
      </c>
      <c r="AA117" s="118" t="s">
        <v>192</v>
      </c>
    </row>
    <row r="118" spans="1:27" ht="28.5" x14ac:dyDescent="0.2">
      <c r="A118" s="18" t="s">
        <v>75</v>
      </c>
      <c r="B118" s="361">
        <v>150108</v>
      </c>
      <c r="C118" s="113" t="s">
        <v>86</v>
      </c>
      <c r="D118" s="113" t="s">
        <v>94</v>
      </c>
      <c r="E118" s="22" t="s">
        <v>87</v>
      </c>
      <c r="F118" s="113" t="s">
        <v>893</v>
      </c>
      <c r="G118" s="24"/>
      <c r="H118" s="22"/>
      <c r="I118" s="22" t="s">
        <v>74</v>
      </c>
      <c r="J118" s="23" t="s">
        <v>83</v>
      </c>
      <c r="K118" s="22" t="s">
        <v>74</v>
      </c>
      <c r="L118" s="114" t="s">
        <v>891</v>
      </c>
      <c r="M118" s="115">
        <v>45792</v>
      </c>
      <c r="N118" s="115">
        <v>45793</v>
      </c>
      <c r="O118" s="25"/>
      <c r="P118" s="26"/>
      <c r="Q118" s="26">
        <v>0</v>
      </c>
      <c r="R118" s="26">
        <v>0</v>
      </c>
      <c r="S118" s="124">
        <v>0</v>
      </c>
      <c r="T118" s="22">
        <v>1</v>
      </c>
      <c r="U118" s="26">
        <v>559.41</v>
      </c>
      <c r="V118" s="22">
        <v>1</v>
      </c>
      <c r="W118" s="26">
        <v>279.7</v>
      </c>
      <c r="X118" s="22">
        <v>2</v>
      </c>
      <c r="Y118" s="341">
        <v>839.11</v>
      </c>
      <c r="Z118" s="341">
        <v>839.11</v>
      </c>
      <c r="AA118" s="120" t="s">
        <v>186</v>
      </c>
    </row>
    <row r="119" spans="1:27" ht="28.5" x14ac:dyDescent="0.2">
      <c r="A119" s="18" t="s">
        <v>75</v>
      </c>
      <c r="B119" s="22">
        <v>150108</v>
      </c>
      <c r="C119" s="113" t="s">
        <v>330</v>
      </c>
      <c r="D119" s="113" t="s">
        <v>93</v>
      </c>
      <c r="E119" s="22" t="s">
        <v>82</v>
      </c>
      <c r="F119" s="113" t="s">
        <v>206</v>
      </c>
      <c r="G119" s="24"/>
      <c r="H119" s="22"/>
      <c r="I119" s="22" t="s">
        <v>74</v>
      </c>
      <c r="J119" s="23" t="s">
        <v>80</v>
      </c>
      <c r="K119" s="22" t="s">
        <v>74</v>
      </c>
      <c r="L119" s="113" t="s">
        <v>894</v>
      </c>
      <c r="M119" s="115" t="s">
        <v>895</v>
      </c>
      <c r="N119" s="115" t="s">
        <v>896</v>
      </c>
      <c r="O119" s="25"/>
      <c r="P119" s="26"/>
      <c r="Q119" s="26">
        <v>0</v>
      </c>
      <c r="R119" s="26">
        <v>0</v>
      </c>
      <c r="S119" s="124">
        <v>0</v>
      </c>
      <c r="T119" s="22">
        <v>3</v>
      </c>
      <c r="U119" s="26">
        <v>559.41</v>
      </c>
      <c r="V119" s="22">
        <v>0</v>
      </c>
      <c r="W119" s="26">
        <v>279.7</v>
      </c>
      <c r="X119" s="22">
        <v>3</v>
      </c>
      <c r="Y119" s="341">
        <v>1678.23</v>
      </c>
      <c r="Z119" s="341">
        <v>1678.23</v>
      </c>
      <c r="AA119" s="120" t="s">
        <v>186</v>
      </c>
    </row>
    <row r="120" spans="1:27" ht="15.75" customHeight="1" x14ac:dyDescent="0.2">
      <c r="A120" s="18" t="s">
        <v>75</v>
      </c>
      <c r="B120" s="27">
        <v>150108</v>
      </c>
      <c r="C120" s="121" t="s">
        <v>81</v>
      </c>
      <c r="D120" s="27" t="s">
        <v>205</v>
      </c>
      <c r="E120" s="27" t="s">
        <v>82</v>
      </c>
      <c r="F120" s="113" t="s">
        <v>206</v>
      </c>
      <c r="G120" s="24"/>
      <c r="H120" s="22"/>
      <c r="I120" s="22" t="s">
        <v>74</v>
      </c>
      <c r="J120" s="23" t="s">
        <v>83</v>
      </c>
      <c r="K120" s="22" t="s">
        <v>74</v>
      </c>
      <c r="L120" s="113" t="s">
        <v>897</v>
      </c>
      <c r="M120" s="115">
        <v>45805</v>
      </c>
      <c r="N120" s="115">
        <v>45807</v>
      </c>
      <c r="O120" s="25"/>
      <c r="P120" s="26"/>
      <c r="Q120" s="26">
        <v>0</v>
      </c>
      <c r="R120" s="26">
        <v>0</v>
      </c>
      <c r="S120" s="124">
        <v>0</v>
      </c>
      <c r="T120" s="22">
        <v>2</v>
      </c>
      <c r="U120" s="26">
        <v>559.41</v>
      </c>
      <c r="V120" s="22">
        <v>0</v>
      </c>
      <c r="W120" s="26">
        <v>279.7</v>
      </c>
      <c r="X120" s="22">
        <v>2</v>
      </c>
      <c r="Y120" s="341">
        <v>1118.82</v>
      </c>
      <c r="Z120" s="341">
        <v>1118.82</v>
      </c>
      <c r="AA120" s="120" t="s">
        <v>186</v>
      </c>
    </row>
    <row r="121" spans="1:27" ht="15.75" customHeight="1" x14ac:dyDescent="0.2">
      <c r="A121" s="5"/>
      <c r="B121" s="4"/>
      <c r="C121" s="6"/>
      <c r="D121" s="7"/>
      <c r="E121" s="7"/>
      <c r="F121" s="7"/>
      <c r="G121" s="8"/>
      <c r="H121" s="8"/>
      <c r="I121" s="8"/>
      <c r="J121" s="8"/>
      <c r="K121" s="4"/>
      <c r="L121" s="4"/>
      <c r="M121" s="4"/>
      <c r="N121" s="4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15.75" customHeight="1" x14ac:dyDescent="0.25">
      <c r="A122" s="1024" t="s">
        <v>16</v>
      </c>
      <c r="B122" s="1024"/>
      <c r="C122" s="1024"/>
      <c r="D122" s="1024"/>
      <c r="E122" s="1024"/>
      <c r="F122" s="1024"/>
      <c r="G122" s="1024"/>
      <c r="H122" s="1024"/>
      <c r="I122" s="1024"/>
      <c r="J122" s="1024"/>
      <c r="K122" s="1024"/>
      <c r="L122" s="1024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15.75" customHeight="1" x14ac:dyDescent="0.2">
      <c r="A123" s="1006" t="s">
        <v>17</v>
      </c>
      <c r="B123" s="1000"/>
      <c r="C123" s="1000"/>
      <c r="D123" s="1000"/>
      <c r="E123" s="1000"/>
      <c r="F123" s="1000"/>
      <c r="G123" s="1000"/>
      <c r="H123" s="1000"/>
      <c r="I123" s="1000"/>
      <c r="J123" s="1000"/>
      <c r="K123" s="1000"/>
      <c r="L123" s="1001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15.75" customHeight="1" x14ac:dyDescent="0.2">
      <c r="A124" s="999" t="s">
        <v>18</v>
      </c>
      <c r="B124" s="1000"/>
      <c r="C124" s="1000"/>
      <c r="D124" s="1000"/>
      <c r="E124" s="1000"/>
      <c r="F124" s="1000"/>
      <c r="G124" s="1000"/>
      <c r="H124" s="1000"/>
      <c r="I124" s="1000"/>
      <c r="J124" s="1000"/>
      <c r="K124" s="1000"/>
      <c r="L124" s="1001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15.75" customHeight="1" x14ac:dyDescent="0.2">
      <c r="A125" s="999" t="s">
        <v>19</v>
      </c>
      <c r="B125" s="1000"/>
      <c r="C125" s="1000"/>
      <c r="D125" s="1000"/>
      <c r="E125" s="1000"/>
      <c r="F125" s="1000"/>
      <c r="G125" s="1000"/>
      <c r="H125" s="1000"/>
      <c r="I125" s="1000"/>
      <c r="J125" s="1000"/>
      <c r="K125" s="1000"/>
      <c r="L125" s="1001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15.75" customHeight="1" x14ac:dyDescent="0.2">
      <c r="A126" s="999" t="s">
        <v>20</v>
      </c>
      <c r="B126" s="1000"/>
      <c r="C126" s="1000"/>
      <c r="D126" s="1000"/>
      <c r="E126" s="1000"/>
      <c r="F126" s="1000"/>
      <c r="G126" s="1000"/>
      <c r="H126" s="1000"/>
      <c r="I126" s="1000"/>
      <c r="J126" s="1000"/>
      <c r="K126" s="1000"/>
      <c r="L126" s="1001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15.75" customHeight="1" x14ac:dyDescent="0.2">
      <c r="A127" s="999" t="s">
        <v>21</v>
      </c>
      <c r="B127" s="1000"/>
      <c r="C127" s="1000"/>
      <c r="D127" s="1000"/>
      <c r="E127" s="1000"/>
      <c r="F127" s="1000"/>
      <c r="G127" s="1000"/>
      <c r="H127" s="1000"/>
      <c r="I127" s="1000"/>
      <c r="J127" s="1000"/>
      <c r="K127" s="1000"/>
      <c r="L127" s="1001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15.75" customHeight="1" x14ac:dyDescent="0.2">
      <c r="A128" s="999" t="s">
        <v>22</v>
      </c>
      <c r="B128" s="1000"/>
      <c r="C128" s="1000"/>
      <c r="D128" s="1000"/>
      <c r="E128" s="1000"/>
      <c r="F128" s="1000"/>
      <c r="G128" s="1000"/>
      <c r="H128" s="1000"/>
      <c r="I128" s="1000"/>
      <c r="J128" s="1000"/>
      <c r="K128" s="1000"/>
      <c r="L128" s="1001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15.75" customHeight="1" x14ac:dyDescent="0.2">
      <c r="A129" s="999" t="s">
        <v>23</v>
      </c>
      <c r="B129" s="1000"/>
      <c r="C129" s="1000"/>
      <c r="D129" s="1000"/>
      <c r="E129" s="1000"/>
      <c r="F129" s="1000"/>
      <c r="G129" s="1000"/>
      <c r="H129" s="1000"/>
      <c r="I129" s="1000"/>
      <c r="J129" s="1000"/>
      <c r="K129" s="1000"/>
      <c r="L129" s="1001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15.75" customHeight="1" x14ac:dyDescent="0.2">
      <c r="A130" s="999" t="s">
        <v>49</v>
      </c>
      <c r="B130" s="1000"/>
      <c r="C130" s="1000"/>
      <c r="D130" s="1000"/>
      <c r="E130" s="1000"/>
      <c r="F130" s="1000"/>
      <c r="G130" s="1000"/>
      <c r="H130" s="1000"/>
      <c r="I130" s="1000"/>
      <c r="J130" s="1000"/>
      <c r="K130" s="1000"/>
      <c r="L130" s="1001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15.75" customHeight="1" x14ac:dyDescent="0.2">
      <c r="A131" s="999" t="s">
        <v>50</v>
      </c>
      <c r="B131" s="1000"/>
      <c r="C131" s="1000"/>
      <c r="D131" s="1000"/>
      <c r="E131" s="1000"/>
      <c r="F131" s="1000"/>
      <c r="G131" s="1000"/>
      <c r="H131" s="1000"/>
      <c r="I131" s="1000"/>
      <c r="J131" s="1000"/>
      <c r="K131" s="1000"/>
      <c r="L131" s="1001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15.75" customHeight="1" x14ac:dyDescent="0.2">
      <c r="A132" s="999" t="s">
        <v>51</v>
      </c>
      <c r="B132" s="1000"/>
      <c r="C132" s="1000"/>
      <c r="D132" s="1000"/>
      <c r="E132" s="1000"/>
      <c r="F132" s="1000"/>
      <c r="G132" s="1000"/>
      <c r="H132" s="1000"/>
      <c r="I132" s="1000"/>
      <c r="J132" s="1000"/>
      <c r="K132" s="1000"/>
      <c r="L132" s="1001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15.75" customHeight="1" x14ac:dyDescent="0.2">
      <c r="A133" s="999" t="s">
        <v>52</v>
      </c>
      <c r="B133" s="1000"/>
      <c r="C133" s="1000"/>
      <c r="D133" s="1000"/>
      <c r="E133" s="1000"/>
      <c r="F133" s="1000"/>
      <c r="G133" s="1000"/>
      <c r="H133" s="1000"/>
      <c r="I133" s="1000"/>
      <c r="J133" s="1000"/>
      <c r="K133" s="1000"/>
      <c r="L133" s="1001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15.75" customHeight="1" x14ac:dyDescent="0.2">
      <c r="A134" s="999" t="s">
        <v>53</v>
      </c>
      <c r="B134" s="1000"/>
      <c r="C134" s="1000"/>
      <c r="D134" s="1000"/>
      <c r="E134" s="1000"/>
      <c r="F134" s="1000"/>
      <c r="G134" s="1000"/>
      <c r="H134" s="1000"/>
      <c r="I134" s="1000"/>
      <c r="J134" s="1000"/>
      <c r="K134" s="1000"/>
      <c r="L134" s="1001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15.75" customHeight="1" x14ac:dyDescent="0.2">
      <c r="A135" s="999" t="s">
        <v>54</v>
      </c>
      <c r="B135" s="1000"/>
      <c r="C135" s="1000"/>
      <c r="D135" s="1000"/>
      <c r="E135" s="1000"/>
      <c r="F135" s="1000"/>
      <c r="G135" s="1000"/>
      <c r="H135" s="1000"/>
      <c r="I135" s="1000"/>
      <c r="J135" s="1000"/>
      <c r="K135" s="1000"/>
      <c r="L135" s="1001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5.75" customHeight="1" x14ac:dyDescent="0.2">
      <c r="A136" s="999" t="s">
        <v>55</v>
      </c>
      <c r="B136" s="1000"/>
      <c r="C136" s="1000"/>
      <c r="D136" s="1000"/>
      <c r="E136" s="1000"/>
      <c r="F136" s="1000"/>
      <c r="G136" s="1000"/>
      <c r="H136" s="1000"/>
      <c r="I136" s="1000"/>
      <c r="J136" s="1000"/>
      <c r="K136" s="1000"/>
      <c r="L136" s="1001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15.75" customHeight="1" x14ac:dyDescent="0.2">
      <c r="A137" s="999" t="s">
        <v>56</v>
      </c>
      <c r="B137" s="1000"/>
      <c r="C137" s="1000"/>
      <c r="D137" s="1000"/>
      <c r="E137" s="1000"/>
      <c r="F137" s="1000"/>
      <c r="G137" s="1000"/>
      <c r="H137" s="1000"/>
      <c r="I137" s="1000"/>
      <c r="J137" s="1000"/>
      <c r="K137" s="1000"/>
      <c r="L137" s="1001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5.75" customHeight="1" x14ac:dyDescent="0.2">
      <c r="A138" s="999" t="s">
        <v>57</v>
      </c>
      <c r="B138" s="1000"/>
      <c r="C138" s="1000"/>
      <c r="D138" s="1000"/>
      <c r="E138" s="1000"/>
      <c r="F138" s="1000"/>
      <c r="G138" s="1000"/>
      <c r="H138" s="1000"/>
      <c r="I138" s="1000"/>
      <c r="J138" s="1000"/>
      <c r="K138" s="1000"/>
      <c r="L138" s="1001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15.75" customHeight="1" x14ac:dyDescent="0.2">
      <c r="A139" s="999" t="s">
        <v>58</v>
      </c>
      <c r="B139" s="1000"/>
      <c r="C139" s="1000"/>
      <c r="D139" s="1000"/>
      <c r="E139" s="1000"/>
      <c r="F139" s="1000"/>
      <c r="G139" s="1000"/>
      <c r="H139" s="1000"/>
      <c r="I139" s="1000"/>
      <c r="J139" s="1000"/>
      <c r="K139" s="1000"/>
      <c r="L139" s="1001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15.75" customHeight="1" x14ac:dyDescent="0.2">
      <c r="A140" s="999" t="s">
        <v>59</v>
      </c>
      <c r="B140" s="1000"/>
      <c r="C140" s="1000"/>
      <c r="D140" s="1000"/>
      <c r="E140" s="1000"/>
      <c r="F140" s="1000"/>
      <c r="G140" s="1000"/>
      <c r="H140" s="1000"/>
      <c r="I140" s="1000"/>
      <c r="J140" s="1000"/>
      <c r="K140" s="1000"/>
      <c r="L140" s="1001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15.75" customHeight="1" x14ac:dyDescent="0.2">
      <c r="A141" s="999" t="s">
        <v>60</v>
      </c>
      <c r="B141" s="1000"/>
      <c r="C141" s="1000"/>
      <c r="D141" s="1000"/>
      <c r="E141" s="1000"/>
      <c r="F141" s="1000"/>
      <c r="G141" s="1000"/>
      <c r="H141" s="1000"/>
      <c r="I141" s="1000"/>
      <c r="J141" s="1000"/>
      <c r="K141" s="1000"/>
      <c r="L141" s="1001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15.75" customHeight="1" x14ac:dyDescent="0.2">
      <c r="A142" s="999" t="s">
        <v>61</v>
      </c>
      <c r="B142" s="1000"/>
      <c r="C142" s="1000"/>
      <c r="D142" s="1000"/>
      <c r="E142" s="1000"/>
      <c r="F142" s="1000"/>
      <c r="G142" s="1000"/>
      <c r="H142" s="1000"/>
      <c r="I142" s="1000"/>
      <c r="J142" s="1000"/>
      <c r="K142" s="1000"/>
      <c r="L142" s="1001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5.75" customHeight="1" x14ac:dyDescent="0.2">
      <c r="A143" s="999" t="s">
        <v>62</v>
      </c>
      <c r="B143" s="1000"/>
      <c r="C143" s="1000"/>
      <c r="D143" s="1000"/>
      <c r="E143" s="1000"/>
      <c r="F143" s="1000"/>
      <c r="G143" s="1000"/>
      <c r="H143" s="1000"/>
      <c r="I143" s="1000"/>
      <c r="J143" s="1000"/>
      <c r="K143" s="1000"/>
      <c r="L143" s="1001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5.75" customHeight="1" x14ac:dyDescent="0.2">
      <c r="A144" s="999" t="s">
        <v>63</v>
      </c>
      <c r="B144" s="1000"/>
      <c r="C144" s="1000"/>
      <c r="D144" s="1000"/>
      <c r="E144" s="1000"/>
      <c r="F144" s="1000"/>
      <c r="G144" s="1000"/>
      <c r="H144" s="1000"/>
      <c r="I144" s="1000"/>
      <c r="J144" s="1000"/>
      <c r="K144" s="1000"/>
      <c r="L144" s="1001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5.75" customHeight="1" x14ac:dyDescent="0.2">
      <c r="A145" s="999" t="s">
        <v>64</v>
      </c>
      <c r="B145" s="1000"/>
      <c r="C145" s="1000"/>
      <c r="D145" s="1000"/>
      <c r="E145" s="1000"/>
      <c r="F145" s="1000"/>
      <c r="G145" s="1000"/>
      <c r="H145" s="1000"/>
      <c r="I145" s="1000"/>
      <c r="J145" s="1000"/>
      <c r="K145" s="1000"/>
      <c r="L145" s="1001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5.75" customHeight="1" x14ac:dyDescent="0.2">
      <c r="A146" s="999" t="s">
        <v>65</v>
      </c>
      <c r="B146" s="1000"/>
      <c r="C146" s="1000"/>
      <c r="D146" s="1000"/>
      <c r="E146" s="1000"/>
      <c r="F146" s="1000"/>
      <c r="G146" s="1000"/>
      <c r="H146" s="1000"/>
      <c r="I146" s="1000"/>
      <c r="J146" s="1000"/>
      <c r="K146" s="1000"/>
      <c r="L146" s="1001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5.75" customHeight="1" x14ac:dyDescent="0.2">
      <c r="A147" s="999" t="s">
        <v>66</v>
      </c>
      <c r="B147" s="1000"/>
      <c r="C147" s="1000"/>
      <c r="D147" s="1000"/>
      <c r="E147" s="1000"/>
      <c r="F147" s="1000"/>
      <c r="G147" s="1000"/>
      <c r="H147" s="1000"/>
      <c r="I147" s="1000"/>
      <c r="J147" s="1000"/>
      <c r="K147" s="1000"/>
      <c r="L147" s="1001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5.75" customHeight="1" x14ac:dyDescent="0.2">
      <c r="A148" s="999" t="s">
        <v>67</v>
      </c>
      <c r="B148" s="1000"/>
      <c r="C148" s="1000"/>
      <c r="D148" s="1000"/>
      <c r="E148" s="1000"/>
      <c r="F148" s="1000"/>
      <c r="G148" s="1000"/>
      <c r="H148" s="1000"/>
      <c r="I148" s="1000"/>
      <c r="J148" s="1000"/>
      <c r="K148" s="1000"/>
      <c r="L148" s="1001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5.75" customHeight="1" x14ac:dyDescent="0.2">
      <c r="A149" s="999" t="s">
        <v>68</v>
      </c>
      <c r="B149" s="1000"/>
      <c r="C149" s="1000"/>
      <c r="D149" s="1000"/>
      <c r="E149" s="1000"/>
      <c r="F149" s="1000"/>
      <c r="G149" s="1000"/>
      <c r="H149" s="1000"/>
      <c r="I149" s="1000"/>
      <c r="J149" s="1000"/>
      <c r="K149" s="1000"/>
      <c r="L149" s="1001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5.75" customHeight="1" x14ac:dyDescent="0.2">
      <c r="A150" s="999" t="s">
        <v>69</v>
      </c>
      <c r="B150" s="1000"/>
      <c r="C150" s="1000"/>
      <c r="D150" s="1000"/>
      <c r="E150" s="1000"/>
      <c r="F150" s="1000"/>
      <c r="G150" s="1000"/>
      <c r="H150" s="1000"/>
      <c r="I150" s="1000"/>
      <c r="J150" s="1000"/>
      <c r="K150" s="1000"/>
      <c r="L150" s="1001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5.75" customHeight="1" x14ac:dyDescent="0.2">
      <c r="A151" s="999" t="s">
        <v>70</v>
      </c>
      <c r="B151" s="1000"/>
      <c r="C151" s="1000"/>
      <c r="D151" s="1000"/>
      <c r="E151" s="1000"/>
      <c r="F151" s="1000"/>
      <c r="G151" s="1000"/>
      <c r="H151" s="1000"/>
      <c r="I151" s="1000"/>
      <c r="J151" s="1000"/>
      <c r="K151" s="1000"/>
      <c r="L151" s="1001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5.7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5.7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5.7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5.7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5.7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5.7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5.7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5.7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5.7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5.7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5.7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5.7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5.7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5.7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5.7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5.7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5.7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5.7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5.7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5.7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5.7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5.7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5.7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5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5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5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5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5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5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5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5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5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5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5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5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5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5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5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5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5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5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5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5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5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5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5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5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5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5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5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5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5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5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5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5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5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5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5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5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5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5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5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5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5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5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5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5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5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5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5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5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5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5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5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5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5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5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5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5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5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5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5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5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5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5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5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5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5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5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5.7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5.7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5.7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5.75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5.75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5.75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5.75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5.75" customHeigh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5.75" customHeigh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5.75" customHeigh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5.75" customHeigh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5.75" customHeigh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5.75" customHeigh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5.75" customHeight="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5.75" customHeight="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27" ht="15.75" customHeight="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27" ht="15.75" customHeight="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27" ht="15.75" customHeight="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27" ht="15.75" customHeight="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27" ht="15.75" customHeight="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27" ht="15.75" customHeight="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27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127:L127"/>
    <mergeCell ref="A128:L128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26:L126"/>
    <mergeCell ref="Y6:Y7"/>
    <mergeCell ref="A122:L122"/>
    <mergeCell ref="A123:L123"/>
    <mergeCell ref="A124:L124"/>
    <mergeCell ref="A125:L125"/>
    <mergeCell ref="V6:W6"/>
    <mergeCell ref="X6:X7"/>
    <mergeCell ref="R6:R7"/>
    <mergeCell ref="S6:S7"/>
    <mergeCell ref="T6:U6"/>
    <mergeCell ref="I6:J6"/>
    <mergeCell ref="M6:M7"/>
    <mergeCell ref="A129:L129"/>
    <mergeCell ref="A130:L130"/>
    <mergeCell ref="A131:L131"/>
    <mergeCell ref="A144:L144"/>
    <mergeCell ref="A133:L133"/>
    <mergeCell ref="A134:L134"/>
    <mergeCell ref="A135:L135"/>
    <mergeCell ref="A136:L136"/>
    <mergeCell ref="A137:L137"/>
    <mergeCell ref="A138:L138"/>
    <mergeCell ref="A139:L139"/>
    <mergeCell ref="A140:L140"/>
    <mergeCell ref="A141:L141"/>
    <mergeCell ref="A142:L142"/>
    <mergeCell ref="A143:L143"/>
    <mergeCell ref="A132:L132"/>
    <mergeCell ref="A151:L151"/>
    <mergeCell ref="A145:L145"/>
    <mergeCell ref="A146:L146"/>
    <mergeCell ref="A147:L147"/>
    <mergeCell ref="A148:L148"/>
    <mergeCell ref="A149:L149"/>
    <mergeCell ref="A150:L150"/>
  </mergeCells>
  <conditionalFormatting sqref="AD1:AD3">
    <cfRule type="notContainsBlanks" dxfId="7" priority="1">
      <formula>LEN(TRIM(AD1))&gt;0</formula>
    </cfRule>
  </conditionalFormatting>
  <dataValidations count="12">
    <dataValidation type="list" allowBlank="1" sqref="H8:H55 H57:H59 H102:H114" xr:uid="{11F4CE22-3235-47C8-88D7-1D2544B21A6E}">
      <formula1>"SERVIÇO,CURSO,EVENTO,REUNIÃO,OUTROS"</formula1>
    </dataValidation>
    <dataValidation type="list" allowBlank="1" sqref="P8:P31 P33:P55 P59 P106" xr:uid="{CDE61543-04E6-4EEB-AC50-4792DE4239E3}">
      <formula1>#REF!</formula1>
    </dataValidation>
    <dataValidation type="list" allowBlank="1" sqref="P112" xr:uid="{5D2BBBE5-6920-48BB-9F03-170D117BAF5C}">
      <formula1>$AD$8:$AD$13</formula1>
    </dataValidation>
    <dataValidation type="list" allowBlank="1" sqref="P108" xr:uid="{3BEEF38E-F66A-4002-BF80-E8F27B8F1D6F}">
      <formula1>$AD$9:$AD$14</formula1>
    </dataValidation>
    <dataValidation type="list" allowBlank="1" sqref="P102" xr:uid="{8DD82A84-935A-49C5-9A01-FAF21F5E4F67}">
      <formula1>$AD$8:$AD$8</formula1>
    </dataValidation>
    <dataValidation type="list" allowBlank="1" sqref="P110 P104 P114" xr:uid="{93579C96-43DB-4F66-835E-753A1522D275}">
      <formula1>$AD$10:$AD$10</formula1>
    </dataValidation>
    <dataValidation type="list" allowBlank="1" sqref="P109" xr:uid="{E0BDBFDF-FAAE-4B8E-B693-1CCE4F28BFC5}">
      <formula1>$AD$10:$AD$15</formula1>
    </dataValidation>
    <dataValidation type="list" allowBlank="1" sqref="P103 P105" xr:uid="{3CFC2ED8-B0BF-467E-9ABF-2DF5D7BAB95D}">
      <formula1>$AD$9:$AD$10</formula1>
    </dataValidation>
    <dataValidation type="list" allowBlank="1" sqref="P107 P113" xr:uid="{BCB2239A-3596-46C4-8286-5B490BF087A5}">
      <formula1>$AD$8:$AD$10</formula1>
    </dataValidation>
    <dataValidation type="list" allowBlank="1" sqref="P111" xr:uid="{D89868F6-67B9-41D4-9B40-6D213600BBED}">
      <formula1>$AD$8:$AD$12</formula1>
    </dataValidation>
    <dataValidation type="list" allowBlank="1" sqref="P115:P120" xr:uid="{4DD6BFA7-7C08-429E-A607-5E146C442F1F}">
      <formula1>$AD$8:$AD$10</formula1>
      <formula2>0</formula2>
    </dataValidation>
    <dataValidation type="list" allowBlank="1" sqref="H115:H120" xr:uid="{C1FE42CB-6525-48B0-8598-282B790F3A05}">
      <formula1>"SERVIÇO,CURSO,EVENTO,REUNIÃO,OUTROS"</formula1>
      <formula2>0</formula2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DBDF-812F-4DD5-99C6-7E1FE2CE8B8A}">
  <dimension ref="A1:AE791"/>
  <sheetViews>
    <sheetView zoomScaleNormal="100" workbookViewId="0">
      <pane xSplit="3" ySplit="7" topLeftCell="D14" activePane="bottomRight" state="frozen"/>
      <selection activeCell="B21" sqref="B21"/>
      <selection pane="topRight" activeCell="B21" sqref="B21"/>
      <selection pane="bottomLeft" activeCell="B21" sqref="B21"/>
      <selection pane="bottomRight" activeCell="C26" sqref="C26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7.375" bestFit="1" customWidth="1"/>
    <col min="4" max="4" width="14" customWidth="1"/>
    <col min="5" max="5" width="35" bestFit="1" customWidth="1"/>
    <col min="6" max="6" width="67.875" bestFit="1" customWidth="1"/>
    <col min="7" max="7" width="18.375" customWidth="1"/>
    <col min="8" max="8" width="13.125" customWidth="1"/>
    <col min="9" max="9" width="7.125" bestFit="1" customWidth="1"/>
    <col min="10" max="10" width="12.5" bestFit="1" customWidth="1"/>
    <col min="11" max="11" width="7.125" bestFit="1" customWidth="1"/>
    <col min="12" max="12" width="37.625" customWidth="1"/>
    <col min="13" max="13" width="13.125" customWidth="1"/>
    <col min="14" max="14" width="15.625" customWidth="1"/>
    <col min="15" max="15" width="32.375" bestFit="1" customWidth="1"/>
    <col min="16" max="16" width="22.375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69" bestFit="1" customWidth="1"/>
    <col min="28" max="29" width="13.125" customWidth="1"/>
  </cols>
  <sheetData>
    <row r="1" spans="1:31" ht="21" x14ac:dyDescent="0.35">
      <c r="A1" s="1012"/>
      <c r="B1" s="1014" t="s">
        <v>0</v>
      </c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  <c r="N1" s="1004"/>
      <c r="O1" s="1004"/>
      <c r="P1" s="1004"/>
      <c r="Q1" s="1004"/>
      <c r="R1" s="1004"/>
      <c r="S1" s="1004"/>
      <c r="T1" s="1004"/>
      <c r="U1" s="1004"/>
      <c r="V1" s="1004"/>
      <c r="W1" s="1004"/>
      <c r="X1" s="1004"/>
      <c r="Y1" s="1004"/>
      <c r="Z1" s="1004"/>
      <c r="AA1" s="1005"/>
      <c r="AB1" s="1"/>
      <c r="AC1" s="1"/>
      <c r="AD1" s="11" t="s">
        <v>46</v>
      </c>
    </row>
    <row r="2" spans="1:31" ht="21" x14ac:dyDescent="0.35">
      <c r="A2" s="1013"/>
      <c r="B2" s="1014" t="s">
        <v>72</v>
      </c>
      <c r="C2" s="1004"/>
      <c r="D2" s="1004"/>
      <c r="E2" s="1004"/>
      <c r="F2" s="1004"/>
      <c r="G2" s="1004"/>
      <c r="H2" s="1004"/>
      <c r="I2" s="1004"/>
      <c r="J2" s="1004"/>
      <c r="K2" s="1004"/>
      <c r="L2" s="1004"/>
      <c r="M2" s="1004"/>
      <c r="N2" s="1004"/>
      <c r="O2" s="1004"/>
      <c r="P2" s="1004"/>
      <c r="Q2" s="1004"/>
      <c r="R2" s="1004"/>
      <c r="S2" s="1004"/>
      <c r="T2" s="1004"/>
      <c r="U2" s="1004"/>
      <c r="V2" s="1004"/>
      <c r="W2" s="1004"/>
      <c r="X2" s="1004"/>
      <c r="Y2" s="1004"/>
      <c r="Z2" s="1004"/>
      <c r="AA2" s="1005"/>
      <c r="AB2" s="1"/>
      <c r="AC2" s="1"/>
      <c r="AD2" s="11" t="s">
        <v>47</v>
      </c>
    </row>
    <row r="3" spans="1:31" ht="21" x14ac:dyDescent="0.35">
      <c r="A3" s="1013"/>
      <c r="B3" s="1014" t="s">
        <v>71</v>
      </c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  <c r="P3" s="1004"/>
      <c r="Q3" s="1004"/>
      <c r="R3" s="1004"/>
      <c r="S3" s="1004"/>
      <c r="T3" s="1004"/>
      <c r="U3" s="1004"/>
      <c r="V3" s="1004"/>
      <c r="W3" s="1004"/>
      <c r="X3" s="1004"/>
      <c r="Y3" s="1004"/>
      <c r="Z3" s="1004"/>
      <c r="AA3" s="1005"/>
      <c r="AB3" s="2"/>
      <c r="AC3" s="2"/>
      <c r="AD3" s="11" t="s">
        <v>48</v>
      </c>
    </row>
    <row r="4" spans="1:31" ht="15" customHeight="1" x14ac:dyDescent="0.25">
      <c r="A4" s="12" t="s">
        <v>914</v>
      </c>
      <c r="B4" s="3"/>
      <c r="C4" s="1015" t="s">
        <v>1</v>
      </c>
      <c r="D4" s="1016"/>
      <c r="E4" s="1016"/>
      <c r="F4" s="1016"/>
      <c r="G4" s="1016"/>
      <c r="H4" s="1016"/>
      <c r="I4" s="1016"/>
      <c r="J4" s="1016"/>
      <c r="K4" s="1016"/>
      <c r="L4" s="1016"/>
      <c r="M4" s="1016"/>
      <c r="N4" s="1016"/>
      <c r="O4" s="1016"/>
      <c r="P4" s="1016"/>
      <c r="Q4" s="1016"/>
      <c r="R4" s="1016"/>
      <c r="S4" s="1016"/>
      <c r="T4" s="1016"/>
      <c r="U4" s="1016"/>
      <c r="V4" s="1016"/>
      <c r="W4" s="1016"/>
      <c r="X4" s="1016"/>
      <c r="Y4" s="1016"/>
      <c r="Z4" s="1016"/>
      <c r="AA4" s="1017"/>
      <c r="AB4" s="2"/>
      <c r="AC4" s="2"/>
    </row>
    <row r="5" spans="1:31" ht="15.75" customHeight="1" x14ac:dyDescent="0.2">
      <c r="A5" s="1002" t="s">
        <v>2</v>
      </c>
      <c r="B5" s="1001"/>
      <c r="C5" s="1002" t="s">
        <v>3</v>
      </c>
      <c r="D5" s="1000"/>
      <c r="E5" s="1001"/>
      <c r="F5" s="1002" t="s">
        <v>4</v>
      </c>
      <c r="G5" s="1000"/>
      <c r="H5" s="1000"/>
      <c r="I5" s="1000"/>
      <c r="J5" s="1000"/>
      <c r="K5" s="1000"/>
      <c r="L5" s="1000"/>
      <c r="M5" s="1002" t="s">
        <v>5</v>
      </c>
      <c r="N5" s="1000"/>
      <c r="O5" s="1000"/>
      <c r="P5" s="1000"/>
      <c r="Q5" s="1000"/>
      <c r="R5" s="1000"/>
      <c r="S5" s="1001"/>
      <c r="T5" s="1002" t="s">
        <v>6</v>
      </c>
      <c r="U5" s="1000"/>
      <c r="V5" s="1000"/>
      <c r="W5" s="1000"/>
      <c r="X5" s="1000"/>
      <c r="Y5" s="1001"/>
      <c r="Z5" s="1007" t="s">
        <v>24</v>
      </c>
      <c r="AA5" s="1007" t="s">
        <v>25</v>
      </c>
      <c r="AB5" s="4"/>
      <c r="AC5" s="4"/>
      <c r="AD5" s="4"/>
    </row>
    <row r="6" spans="1:31" ht="15.75" customHeight="1" x14ac:dyDescent="0.2">
      <c r="A6" s="1007" t="s">
        <v>7</v>
      </c>
      <c r="B6" s="1007" t="s">
        <v>8</v>
      </c>
      <c r="C6" s="1007" t="s">
        <v>9</v>
      </c>
      <c r="D6" s="1007" t="s">
        <v>10</v>
      </c>
      <c r="E6" s="1007" t="s">
        <v>11</v>
      </c>
      <c r="F6" s="1007" t="s">
        <v>26</v>
      </c>
      <c r="G6" s="1007" t="s">
        <v>27</v>
      </c>
      <c r="H6" s="1007" t="s">
        <v>28</v>
      </c>
      <c r="I6" s="1002" t="s">
        <v>12</v>
      </c>
      <c r="J6" s="1001"/>
      <c r="K6" s="1009" t="s">
        <v>13</v>
      </c>
      <c r="L6" s="1001"/>
      <c r="M6" s="1007" t="s">
        <v>29</v>
      </c>
      <c r="N6" s="1007" t="s">
        <v>30</v>
      </c>
      <c r="O6" s="1007" t="s">
        <v>31</v>
      </c>
      <c r="P6" s="1007" t="s">
        <v>32</v>
      </c>
      <c r="Q6" s="1010" t="s">
        <v>33</v>
      </c>
      <c r="R6" s="1010" t="s">
        <v>34</v>
      </c>
      <c r="S6" s="1010" t="s">
        <v>35</v>
      </c>
      <c r="T6" s="1009" t="s">
        <v>14</v>
      </c>
      <c r="U6" s="1001"/>
      <c r="V6" s="1009" t="s">
        <v>15</v>
      </c>
      <c r="W6" s="1001"/>
      <c r="X6" s="1007" t="s">
        <v>36</v>
      </c>
      <c r="Y6" s="1010" t="s">
        <v>37</v>
      </c>
      <c r="Z6" s="1011"/>
      <c r="AA6" s="1011"/>
      <c r="AB6" s="4"/>
      <c r="AC6" s="4"/>
      <c r="AD6" s="4"/>
      <c r="AE6" s="4"/>
    </row>
    <row r="7" spans="1:31" ht="30" x14ac:dyDescent="0.2">
      <c r="A7" s="1011"/>
      <c r="B7" s="1011"/>
      <c r="C7" s="1011"/>
      <c r="D7" s="1011"/>
      <c r="E7" s="1011"/>
      <c r="F7" s="1011"/>
      <c r="G7" s="1011"/>
      <c r="H7" s="1011"/>
      <c r="I7" s="14" t="s">
        <v>38</v>
      </c>
      <c r="J7" s="14" t="s">
        <v>39</v>
      </c>
      <c r="K7" s="14" t="s">
        <v>40</v>
      </c>
      <c r="L7" s="13" t="s">
        <v>41</v>
      </c>
      <c r="M7" s="1011"/>
      <c r="N7" s="1011"/>
      <c r="O7" s="1011"/>
      <c r="P7" s="1011"/>
      <c r="Q7" s="1011"/>
      <c r="R7" s="1011"/>
      <c r="S7" s="1011"/>
      <c r="T7" s="14" t="s">
        <v>42</v>
      </c>
      <c r="U7" s="13" t="s">
        <v>43</v>
      </c>
      <c r="V7" s="14" t="s">
        <v>44</v>
      </c>
      <c r="W7" s="13" t="s">
        <v>45</v>
      </c>
      <c r="X7" s="1011"/>
      <c r="Y7" s="1011"/>
      <c r="Z7" s="1011"/>
      <c r="AA7" s="1011"/>
      <c r="AB7" s="4"/>
      <c r="AC7" s="4"/>
      <c r="AD7" s="4"/>
      <c r="AE7" s="4"/>
    </row>
    <row r="8" spans="1:31" ht="42.75" x14ac:dyDescent="0.2">
      <c r="A8" s="163" t="s">
        <v>374</v>
      </c>
      <c r="B8" s="163" t="s">
        <v>75</v>
      </c>
      <c r="C8" s="169" t="s">
        <v>437</v>
      </c>
      <c r="D8" s="169" t="s">
        <v>438</v>
      </c>
      <c r="E8" s="169" t="s">
        <v>97</v>
      </c>
      <c r="F8" s="40" t="s">
        <v>632</v>
      </c>
      <c r="G8" s="28"/>
      <c r="H8" s="18" t="s">
        <v>403</v>
      </c>
      <c r="I8" s="18" t="s">
        <v>74</v>
      </c>
      <c r="J8" s="17" t="s">
        <v>73</v>
      </c>
      <c r="K8" s="18" t="s">
        <v>633</v>
      </c>
      <c r="L8" s="172" t="s">
        <v>634</v>
      </c>
      <c r="M8" s="30"/>
      <c r="N8" s="30"/>
      <c r="O8" s="30"/>
      <c r="P8" s="31"/>
      <c r="Q8" s="31"/>
      <c r="R8" s="31"/>
      <c r="S8" s="152"/>
      <c r="T8" s="18">
        <v>3</v>
      </c>
      <c r="U8" s="31">
        <v>906.25</v>
      </c>
      <c r="V8" s="18">
        <v>0.5</v>
      </c>
      <c r="W8" s="102">
        <v>302.08</v>
      </c>
      <c r="X8" s="172">
        <v>3.5</v>
      </c>
      <c r="Y8" s="317">
        <v>3020.83</v>
      </c>
      <c r="Z8" s="317">
        <v>3020.83</v>
      </c>
      <c r="AA8" s="32" t="s">
        <v>635</v>
      </c>
      <c r="AB8" s="7"/>
      <c r="AC8" s="7"/>
    </row>
    <row r="9" spans="1:31" ht="28.5" x14ac:dyDescent="0.2">
      <c r="A9" s="163" t="s">
        <v>374</v>
      </c>
      <c r="B9" s="163" t="s">
        <v>75</v>
      </c>
      <c r="C9" s="169" t="s">
        <v>422</v>
      </c>
      <c r="D9" s="169" t="s">
        <v>423</v>
      </c>
      <c r="E9" s="169" t="s">
        <v>97</v>
      </c>
      <c r="F9" s="40" t="s">
        <v>636</v>
      </c>
      <c r="G9" s="51"/>
      <c r="H9" s="39" t="s">
        <v>403</v>
      </c>
      <c r="I9" s="39" t="s">
        <v>74</v>
      </c>
      <c r="J9" s="40" t="s">
        <v>73</v>
      </c>
      <c r="K9" s="39" t="s">
        <v>603</v>
      </c>
      <c r="L9" s="172" t="s">
        <v>604</v>
      </c>
      <c r="M9" s="52"/>
      <c r="N9" s="52"/>
      <c r="O9" s="52"/>
      <c r="P9" s="31"/>
      <c r="Q9" s="31"/>
      <c r="R9" s="31"/>
      <c r="S9" s="152"/>
      <c r="T9" s="18">
        <v>3</v>
      </c>
      <c r="U9" s="31">
        <v>906.25</v>
      </c>
      <c r="V9" s="18">
        <v>0.5</v>
      </c>
      <c r="W9" s="102">
        <v>0</v>
      </c>
      <c r="X9" s="172">
        <v>3.5</v>
      </c>
      <c r="Y9" s="317">
        <v>3020.83</v>
      </c>
      <c r="Z9" s="317">
        <v>3020.83</v>
      </c>
      <c r="AA9" s="32" t="s">
        <v>635</v>
      </c>
      <c r="AB9" s="7"/>
      <c r="AC9" s="7"/>
    </row>
    <row r="10" spans="1:31" ht="28.5" x14ac:dyDescent="0.2">
      <c r="A10" s="163" t="s">
        <v>374</v>
      </c>
      <c r="B10" s="163" t="s">
        <v>75</v>
      </c>
      <c r="C10" s="169" t="s">
        <v>637</v>
      </c>
      <c r="D10" s="169" t="s">
        <v>638</v>
      </c>
      <c r="E10" s="169" t="s">
        <v>97</v>
      </c>
      <c r="F10" s="40" t="s">
        <v>636</v>
      </c>
      <c r="G10" s="51"/>
      <c r="H10" s="39" t="s">
        <v>403</v>
      </c>
      <c r="I10" s="39" t="s">
        <v>74</v>
      </c>
      <c r="J10" s="40" t="s">
        <v>73</v>
      </c>
      <c r="K10" s="39" t="s">
        <v>603</v>
      </c>
      <c r="L10" s="172" t="s">
        <v>604</v>
      </c>
      <c r="M10" s="52"/>
      <c r="N10" s="52"/>
      <c r="O10" s="52"/>
      <c r="P10" s="31"/>
      <c r="Q10" s="31"/>
      <c r="R10" s="31"/>
      <c r="S10" s="152"/>
      <c r="T10" s="18">
        <v>3</v>
      </c>
      <c r="U10" s="31">
        <v>906.25</v>
      </c>
      <c r="V10" s="18">
        <v>0.5</v>
      </c>
      <c r="W10" s="102">
        <v>0</v>
      </c>
      <c r="X10" s="172">
        <v>3.5</v>
      </c>
      <c r="Y10" s="317">
        <v>3020.83</v>
      </c>
      <c r="Z10" s="317">
        <v>3020.83</v>
      </c>
      <c r="AA10" s="32" t="s">
        <v>635</v>
      </c>
      <c r="AB10" s="7"/>
      <c r="AC10" s="7"/>
    </row>
    <row r="11" spans="1:31" ht="57" x14ac:dyDescent="0.2">
      <c r="A11" s="163" t="s">
        <v>374</v>
      </c>
      <c r="B11" s="163" t="s">
        <v>75</v>
      </c>
      <c r="C11" s="169" t="s">
        <v>385</v>
      </c>
      <c r="D11" s="169" t="s">
        <v>386</v>
      </c>
      <c r="E11" s="169" t="s">
        <v>622</v>
      </c>
      <c r="F11" s="40" t="s">
        <v>639</v>
      </c>
      <c r="G11" s="51"/>
      <c r="H11" s="39" t="s">
        <v>384</v>
      </c>
      <c r="I11" s="39" t="s">
        <v>74</v>
      </c>
      <c r="J11" s="40" t="s">
        <v>73</v>
      </c>
      <c r="K11" s="39" t="s">
        <v>74</v>
      </c>
      <c r="L11" s="171" t="s">
        <v>640</v>
      </c>
      <c r="M11" s="52"/>
      <c r="N11" s="52"/>
      <c r="O11" s="52"/>
      <c r="P11" s="31"/>
      <c r="Q11" s="31"/>
      <c r="R11" s="31"/>
      <c r="S11" s="152"/>
      <c r="T11" s="18">
        <v>4</v>
      </c>
      <c r="U11" s="31">
        <v>120</v>
      </c>
      <c r="V11" s="18">
        <v>0.5</v>
      </c>
      <c r="W11" s="31">
        <v>55</v>
      </c>
      <c r="X11" s="172">
        <v>4.5</v>
      </c>
      <c r="Y11" s="318">
        <v>535</v>
      </c>
      <c r="Z11" s="318">
        <v>535</v>
      </c>
      <c r="AA11" s="32"/>
      <c r="AB11" s="7"/>
      <c r="AC11" s="7"/>
    </row>
    <row r="12" spans="1:31" ht="28.5" x14ac:dyDescent="0.2">
      <c r="A12" s="163" t="s">
        <v>374</v>
      </c>
      <c r="B12" s="163" t="s">
        <v>75</v>
      </c>
      <c r="C12" s="169" t="s">
        <v>641</v>
      </c>
      <c r="D12" s="169" t="s">
        <v>642</v>
      </c>
      <c r="E12" s="169" t="s">
        <v>643</v>
      </c>
      <c r="F12" s="40" t="s">
        <v>644</v>
      </c>
      <c r="G12" s="51"/>
      <c r="H12" s="39" t="s">
        <v>403</v>
      </c>
      <c r="I12" s="39" t="s">
        <v>74</v>
      </c>
      <c r="J12" s="40" t="s">
        <v>73</v>
      </c>
      <c r="K12" s="39" t="s">
        <v>645</v>
      </c>
      <c r="L12" s="172" t="s">
        <v>646</v>
      </c>
      <c r="M12" s="52"/>
      <c r="N12" s="52"/>
      <c r="O12" s="52"/>
      <c r="P12" s="31"/>
      <c r="Q12" s="31"/>
      <c r="R12" s="31"/>
      <c r="S12" s="152"/>
      <c r="T12" s="18">
        <v>3</v>
      </c>
      <c r="U12" s="31">
        <v>332.08</v>
      </c>
      <c r="V12" s="18">
        <v>0.5</v>
      </c>
      <c r="W12" s="31">
        <v>99.64</v>
      </c>
      <c r="X12" s="172">
        <v>3.5</v>
      </c>
      <c r="Y12" s="318">
        <v>1095.8800000000001</v>
      </c>
      <c r="Z12" s="318">
        <v>1095.8800000000001</v>
      </c>
      <c r="AA12" s="32"/>
      <c r="AB12" s="7"/>
      <c r="AC12" s="7"/>
    </row>
    <row r="13" spans="1:31" ht="28.5" x14ac:dyDescent="0.2">
      <c r="A13" s="163" t="s">
        <v>374</v>
      </c>
      <c r="B13" s="163" t="s">
        <v>75</v>
      </c>
      <c r="C13" s="169" t="s">
        <v>647</v>
      </c>
      <c r="D13" s="169" t="s">
        <v>648</v>
      </c>
      <c r="E13" s="169" t="s">
        <v>649</v>
      </c>
      <c r="F13" s="40" t="s">
        <v>650</v>
      </c>
      <c r="G13" s="51"/>
      <c r="H13" s="39" t="s">
        <v>403</v>
      </c>
      <c r="I13" s="39" t="s">
        <v>74</v>
      </c>
      <c r="J13" s="40" t="s">
        <v>73</v>
      </c>
      <c r="K13" s="39" t="s">
        <v>645</v>
      </c>
      <c r="L13" s="172" t="s">
        <v>651</v>
      </c>
      <c r="M13" s="52"/>
      <c r="N13" s="52"/>
      <c r="O13" s="52"/>
      <c r="P13" s="31"/>
      <c r="Q13" s="31"/>
      <c r="R13" s="31"/>
      <c r="S13" s="152"/>
      <c r="T13" s="18">
        <v>3</v>
      </c>
      <c r="U13" s="31">
        <v>332.08</v>
      </c>
      <c r="V13" s="18">
        <v>0</v>
      </c>
      <c r="W13" s="31">
        <v>0</v>
      </c>
      <c r="X13" s="172">
        <v>3</v>
      </c>
      <c r="Y13" s="318">
        <v>996.24</v>
      </c>
      <c r="Z13" s="318">
        <v>996.24</v>
      </c>
      <c r="AA13" s="32"/>
      <c r="AB13" s="7"/>
      <c r="AC13" s="7"/>
    </row>
    <row r="14" spans="1:31" ht="28.5" x14ac:dyDescent="0.2">
      <c r="A14" s="163" t="s">
        <v>374</v>
      </c>
      <c r="B14" s="163" t="s">
        <v>75</v>
      </c>
      <c r="C14" s="169" t="s">
        <v>437</v>
      </c>
      <c r="D14" s="169" t="s">
        <v>438</v>
      </c>
      <c r="E14" s="169" t="s">
        <v>97</v>
      </c>
      <c r="F14" s="40" t="s">
        <v>652</v>
      </c>
      <c r="G14" s="51"/>
      <c r="H14" s="39" t="s">
        <v>403</v>
      </c>
      <c r="I14" s="39" t="s">
        <v>74</v>
      </c>
      <c r="J14" s="40" t="s">
        <v>73</v>
      </c>
      <c r="K14" s="39" t="s">
        <v>603</v>
      </c>
      <c r="L14" s="172" t="s">
        <v>604</v>
      </c>
      <c r="M14" s="52"/>
      <c r="N14" s="52"/>
      <c r="O14" s="52"/>
      <c r="P14" s="31"/>
      <c r="Q14" s="31"/>
      <c r="R14" s="31"/>
      <c r="S14" s="152"/>
      <c r="T14" s="18">
        <v>4</v>
      </c>
      <c r="U14" s="31">
        <v>906.25</v>
      </c>
      <c r="V14" s="18">
        <v>0.5</v>
      </c>
      <c r="W14" s="31">
        <v>302.08</v>
      </c>
      <c r="X14" s="172">
        <v>4.5</v>
      </c>
      <c r="Y14" s="318">
        <v>3927.08</v>
      </c>
      <c r="Z14" s="318">
        <v>3927.08</v>
      </c>
      <c r="AA14" s="32" t="s">
        <v>635</v>
      </c>
      <c r="AB14" s="7"/>
      <c r="AC14" s="7"/>
    </row>
    <row r="15" spans="1:31" ht="42.75" x14ac:dyDescent="0.2">
      <c r="A15" s="18" t="s">
        <v>75</v>
      </c>
      <c r="B15" s="18" t="s">
        <v>443</v>
      </c>
      <c r="C15" s="172" t="s">
        <v>672</v>
      </c>
      <c r="D15" s="172" t="s">
        <v>673</v>
      </c>
      <c r="E15" s="171" t="s">
        <v>674</v>
      </c>
      <c r="F15" s="171" t="s">
        <v>675</v>
      </c>
      <c r="G15" s="51"/>
      <c r="H15" s="39" t="s">
        <v>403</v>
      </c>
      <c r="I15" s="39" t="s">
        <v>74</v>
      </c>
      <c r="J15" s="40" t="s">
        <v>73</v>
      </c>
      <c r="K15" s="39" t="s">
        <v>603</v>
      </c>
      <c r="L15" s="172" t="s">
        <v>604</v>
      </c>
      <c r="M15" s="30"/>
      <c r="N15" s="30"/>
      <c r="O15" s="30"/>
      <c r="P15" s="31"/>
      <c r="Q15" s="31"/>
      <c r="R15" s="31"/>
      <c r="S15" s="152"/>
      <c r="T15" s="172">
        <v>3</v>
      </c>
      <c r="U15" s="102">
        <v>350.87</v>
      </c>
      <c r="V15" s="39">
        <v>0.5</v>
      </c>
      <c r="W15" s="102">
        <v>105.28</v>
      </c>
      <c r="X15" s="39">
        <v>3.5</v>
      </c>
      <c r="Y15" s="318">
        <v>1157.8900000000001</v>
      </c>
      <c r="Z15" s="318">
        <v>1157.8900000000001</v>
      </c>
      <c r="AA15" s="32"/>
      <c r="AB15" s="7"/>
      <c r="AC15" s="7"/>
    </row>
    <row r="16" spans="1:31" ht="28.5" x14ac:dyDescent="0.2">
      <c r="A16" s="18" t="s">
        <v>75</v>
      </c>
      <c r="B16" s="18" t="s">
        <v>443</v>
      </c>
      <c r="C16" s="172" t="s">
        <v>665</v>
      </c>
      <c r="D16" s="172" t="s">
        <v>666</v>
      </c>
      <c r="E16" s="171" t="s">
        <v>667</v>
      </c>
      <c r="F16" s="171" t="s">
        <v>675</v>
      </c>
      <c r="G16" s="51"/>
      <c r="H16" s="39" t="s">
        <v>403</v>
      </c>
      <c r="I16" s="39" t="s">
        <v>74</v>
      </c>
      <c r="J16" s="40" t="s">
        <v>73</v>
      </c>
      <c r="K16" s="39" t="s">
        <v>603</v>
      </c>
      <c r="L16" s="172" t="s">
        <v>604</v>
      </c>
      <c r="M16" s="30"/>
      <c r="N16" s="30"/>
      <c r="O16" s="30"/>
      <c r="P16" s="31"/>
      <c r="Q16" s="31"/>
      <c r="R16" s="31"/>
      <c r="S16" s="152"/>
      <c r="T16" s="172">
        <v>3</v>
      </c>
      <c r="U16" s="102">
        <v>475.13</v>
      </c>
      <c r="V16" s="39">
        <v>0.5</v>
      </c>
      <c r="W16" s="102">
        <v>142.53</v>
      </c>
      <c r="X16" s="39">
        <v>3.5</v>
      </c>
      <c r="Y16" s="318">
        <v>1567.92</v>
      </c>
      <c r="Z16" s="318">
        <v>1567.92</v>
      </c>
      <c r="AA16" s="32"/>
      <c r="AB16" s="7"/>
      <c r="AC16" s="7"/>
    </row>
    <row r="17" spans="1:29" ht="28.5" x14ac:dyDescent="0.2">
      <c r="A17" s="18" t="s">
        <v>75</v>
      </c>
      <c r="B17" s="18" t="s">
        <v>443</v>
      </c>
      <c r="C17" s="172" t="s">
        <v>669</v>
      </c>
      <c r="D17" s="172" t="s">
        <v>676</v>
      </c>
      <c r="E17" s="171" t="s">
        <v>677</v>
      </c>
      <c r="F17" s="171" t="s">
        <v>675</v>
      </c>
      <c r="G17" s="51"/>
      <c r="H17" s="39" t="s">
        <v>403</v>
      </c>
      <c r="I17" s="39" t="s">
        <v>74</v>
      </c>
      <c r="J17" s="40" t="s">
        <v>73</v>
      </c>
      <c r="K17" s="39" t="s">
        <v>603</v>
      </c>
      <c r="L17" s="172" t="s">
        <v>604</v>
      </c>
      <c r="M17" s="30"/>
      <c r="N17" s="30"/>
      <c r="O17" s="30"/>
      <c r="P17" s="31"/>
      <c r="Q17" s="31"/>
      <c r="R17" s="31"/>
      <c r="S17" s="152"/>
      <c r="T17" s="172">
        <v>3</v>
      </c>
      <c r="U17" s="102">
        <v>350.87</v>
      </c>
      <c r="V17" s="39">
        <v>0.5</v>
      </c>
      <c r="W17" s="102">
        <v>105.28</v>
      </c>
      <c r="X17" s="39">
        <v>3.5</v>
      </c>
      <c r="Y17" s="318">
        <v>1157.8900000000001</v>
      </c>
      <c r="Z17" s="318">
        <v>1157.8900000000001</v>
      </c>
      <c r="AA17" s="32"/>
      <c r="AB17" s="7"/>
      <c r="AC17" s="7"/>
    </row>
    <row r="18" spans="1:29" ht="42.75" x14ac:dyDescent="0.2">
      <c r="A18" s="18" t="s">
        <v>75</v>
      </c>
      <c r="B18" s="18" t="s">
        <v>443</v>
      </c>
      <c r="C18" s="316" t="s">
        <v>444</v>
      </c>
      <c r="D18" s="316" t="s">
        <v>445</v>
      </c>
      <c r="E18" s="168" t="s">
        <v>678</v>
      </c>
      <c r="F18" s="168" t="s">
        <v>679</v>
      </c>
      <c r="G18" s="28"/>
      <c r="H18" s="18" t="s">
        <v>4</v>
      </c>
      <c r="I18" s="18" t="s">
        <v>74</v>
      </c>
      <c r="J18" s="17" t="s">
        <v>73</v>
      </c>
      <c r="K18" s="18" t="s">
        <v>680</v>
      </c>
      <c r="L18" s="316" t="s">
        <v>681</v>
      </c>
      <c r="M18" s="30"/>
      <c r="N18" s="30"/>
      <c r="O18" s="30"/>
      <c r="P18" s="31"/>
      <c r="Q18" s="31"/>
      <c r="R18" s="31"/>
      <c r="S18" s="152"/>
      <c r="T18" s="172">
        <v>5</v>
      </c>
      <c r="U18" s="102">
        <v>332.08</v>
      </c>
      <c r="V18" s="39">
        <v>0.5</v>
      </c>
      <c r="W18" s="102">
        <v>99.64</v>
      </c>
      <c r="X18" s="39">
        <v>5.5</v>
      </c>
      <c r="Y18" s="318">
        <v>1760.04</v>
      </c>
      <c r="Z18" s="318">
        <v>1760.04</v>
      </c>
      <c r="AA18" s="32"/>
      <c r="AB18" s="7"/>
      <c r="AC18" s="7"/>
    </row>
    <row r="19" spans="1:29" ht="15.75" customHeight="1" x14ac:dyDescent="0.2">
      <c r="A19" s="163" t="s">
        <v>374</v>
      </c>
      <c r="B19" s="18" t="s">
        <v>751</v>
      </c>
      <c r="C19" s="178" t="s">
        <v>465</v>
      </c>
      <c r="D19" s="178" t="s">
        <v>466</v>
      </c>
      <c r="E19" s="18" t="s">
        <v>451</v>
      </c>
      <c r="F19" s="18" t="s">
        <v>572</v>
      </c>
      <c r="G19" s="28"/>
      <c r="H19" s="18"/>
      <c r="I19" s="18" t="s">
        <v>74</v>
      </c>
      <c r="J19" s="17" t="s">
        <v>73</v>
      </c>
      <c r="K19" s="18" t="s">
        <v>74</v>
      </c>
      <c r="L19" s="304" t="s">
        <v>134</v>
      </c>
      <c r="M19" s="30">
        <v>45814</v>
      </c>
      <c r="N19" s="30">
        <v>45814</v>
      </c>
      <c r="O19" s="30"/>
      <c r="P19" s="31"/>
      <c r="Q19" s="31">
        <v>0</v>
      </c>
      <c r="R19" s="31">
        <v>0</v>
      </c>
      <c r="S19" s="152">
        <f>Q19+R19</f>
        <v>0</v>
      </c>
      <c r="T19" s="18">
        <v>0</v>
      </c>
      <c r="U19" s="286">
        <v>604.16</v>
      </c>
      <c r="V19" s="18">
        <v>1</v>
      </c>
      <c r="W19" s="286">
        <v>302.08</v>
      </c>
      <c r="X19" s="18">
        <v>0.5</v>
      </c>
      <c r="Y19" s="325">
        <f>(T19*U19)+(V19*W19)</f>
        <v>302.08</v>
      </c>
      <c r="Z19" s="325">
        <f>(T19*U19)+(V19*W19)</f>
        <v>302.08</v>
      </c>
      <c r="AA19" s="18" t="s">
        <v>453</v>
      </c>
      <c r="AB19" s="7"/>
      <c r="AC19" s="7"/>
    </row>
    <row r="20" spans="1:29" ht="15.75" customHeight="1" x14ac:dyDescent="0.2">
      <c r="A20" s="163" t="s">
        <v>374</v>
      </c>
      <c r="B20" s="18" t="s">
        <v>751</v>
      </c>
      <c r="C20" s="178" t="s">
        <v>473</v>
      </c>
      <c r="D20" s="178" t="s">
        <v>474</v>
      </c>
      <c r="E20" s="18" t="s">
        <v>451</v>
      </c>
      <c r="F20" s="18" t="s">
        <v>452</v>
      </c>
      <c r="G20" s="28"/>
      <c r="H20" s="18"/>
      <c r="I20" s="18" t="s">
        <v>74</v>
      </c>
      <c r="J20" s="17" t="s">
        <v>73</v>
      </c>
      <c r="K20" s="18" t="s">
        <v>74</v>
      </c>
      <c r="L20" s="304" t="s">
        <v>134</v>
      </c>
      <c r="M20" s="30">
        <v>45814</v>
      </c>
      <c r="N20" s="30">
        <v>45814</v>
      </c>
      <c r="O20" s="30"/>
      <c r="P20" s="31"/>
      <c r="Q20" s="31">
        <v>0</v>
      </c>
      <c r="R20" s="31">
        <v>0</v>
      </c>
      <c r="S20" s="152">
        <f t="shared" ref="S20:S25" si="0">Q20+R20</f>
        <v>0</v>
      </c>
      <c r="T20" s="18">
        <v>0</v>
      </c>
      <c r="U20" s="286">
        <v>604.16</v>
      </c>
      <c r="V20" s="18">
        <v>1</v>
      </c>
      <c r="W20" s="286">
        <v>302.08</v>
      </c>
      <c r="X20" s="18">
        <v>0.5</v>
      </c>
      <c r="Y20" s="325">
        <f t="shared" ref="Y20:Y65" si="1">(T20*U20)+(V20*W20)</f>
        <v>302.08</v>
      </c>
      <c r="Z20" s="325">
        <f t="shared" ref="Z20:Z65" si="2">(T20*U20)+(V20*W20)</f>
        <v>302.08</v>
      </c>
      <c r="AA20" s="18" t="s">
        <v>453</v>
      </c>
      <c r="AB20" s="7"/>
      <c r="AC20" s="7"/>
    </row>
    <row r="21" spans="1:29" ht="15.75" customHeight="1" x14ac:dyDescent="0.2">
      <c r="A21" s="163" t="s">
        <v>374</v>
      </c>
      <c r="B21" s="18" t="s">
        <v>751</v>
      </c>
      <c r="C21" s="178" t="s">
        <v>533</v>
      </c>
      <c r="D21" s="178" t="s">
        <v>534</v>
      </c>
      <c r="E21" s="18" t="s">
        <v>451</v>
      </c>
      <c r="F21" s="18" t="s">
        <v>452</v>
      </c>
      <c r="G21" s="28"/>
      <c r="H21" s="18"/>
      <c r="I21" s="18" t="s">
        <v>74</v>
      </c>
      <c r="J21" s="17" t="s">
        <v>73</v>
      </c>
      <c r="K21" s="18" t="s">
        <v>74</v>
      </c>
      <c r="L21" s="304" t="s">
        <v>779</v>
      </c>
      <c r="M21" s="30">
        <v>45811</v>
      </c>
      <c r="N21" s="30">
        <v>45812</v>
      </c>
      <c r="O21" s="30"/>
      <c r="P21" s="31"/>
      <c r="Q21" s="31">
        <v>0</v>
      </c>
      <c r="R21" s="31">
        <v>0</v>
      </c>
      <c r="S21" s="152">
        <f>Q22+R21</f>
        <v>0</v>
      </c>
      <c r="T21" s="18">
        <v>0</v>
      </c>
      <c r="U21" s="286">
        <v>604.16</v>
      </c>
      <c r="V21" s="18">
        <v>2</v>
      </c>
      <c r="W21" s="286">
        <v>302.08</v>
      </c>
      <c r="X21" s="18">
        <v>2</v>
      </c>
      <c r="Y21" s="325">
        <f t="shared" si="1"/>
        <v>604.16</v>
      </c>
      <c r="Z21" s="325">
        <f t="shared" si="2"/>
        <v>604.16</v>
      </c>
      <c r="AA21" s="18" t="s">
        <v>453</v>
      </c>
      <c r="AB21" s="7"/>
      <c r="AC21" s="7"/>
    </row>
    <row r="22" spans="1:29" ht="15.75" customHeight="1" x14ac:dyDescent="0.2">
      <c r="A22" s="18" t="s">
        <v>75</v>
      </c>
      <c r="B22" s="18" t="s">
        <v>751</v>
      </c>
      <c r="C22" s="303" t="s">
        <v>566</v>
      </c>
      <c r="D22" s="303" t="s">
        <v>567</v>
      </c>
      <c r="E22" s="18" t="s">
        <v>451</v>
      </c>
      <c r="F22" s="18" t="s">
        <v>452</v>
      </c>
      <c r="G22" s="28"/>
      <c r="H22" s="18"/>
      <c r="I22" s="18" t="s">
        <v>74</v>
      </c>
      <c r="J22" s="17" t="s">
        <v>73</v>
      </c>
      <c r="K22" s="18" t="s">
        <v>74</v>
      </c>
      <c r="L22" s="304" t="s">
        <v>779</v>
      </c>
      <c r="M22" s="30">
        <v>45811</v>
      </c>
      <c r="N22" s="30">
        <v>45812</v>
      </c>
      <c r="O22" s="30"/>
      <c r="P22" s="31"/>
      <c r="Q22" s="31">
        <v>0</v>
      </c>
      <c r="R22" s="31">
        <v>0</v>
      </c>
      <c r="S22" s="152">
        <f>Q23+R22</f>
        <v>0</v>
      </c>
      <c r="T22" s="18">
        <v>0</v>
      </c>
      <c r="U22" s="286">
        <v>604.16</v>
      </c>
      <c r="V22" s="18">
        <v>2</v>
      </c>
      <c r="W22" s="286">
        <v>302.08</v>
      </c>
      <c r="X22" s="18">
        <v>2</v>
      </c>
      <c r="Y22" s="325">
        <f t="shared" si="1"/>
        <v>604.16</v>
      </c>
      <c r="Z22" s="325">
        <f t="shared" si="2"/>
        <v>604.16</v>
      </c>
      <c r="AA22" s="18" t="s">
        <v>453</v>
      </c>
      <c r="AB22" s="7"/>
      <c r="AC22" s="7"/>
    </row>
    <row r="23" spans="1:29" ht="15.75" customHeight="1" x14ac:dyDescent="0.2">
      <c r="A23" s="18" t="s">
        <v>75</v>
      </c>
      <c r="B23" s="18" t="s">
        <v>751</v>
      </c>
      <c r="C23" s="303" t="s">
        <v>488</v>
      </c>
      <c r="D23" s="303" t="s">
        <v>489</v>
      </c>
      <c r="E23" s="18" t="s">
        <v>451</v>
      </c>
      <c r="F23" s="18" t="s">
        <v>452</v>
      </c>
      <c r="G23" s="28"/>
      <c r="H23" s="18"/>
      <c r="I23" s="18" t="s">
        <v>74</v>
      </c>
      <c r="J23" s="17" t="s">
        <v>73</v>
      </c>
      <c r="K23" s="18" t="s">
        <v>74</v>
      </c>
      <c r="L23" s="40" t="s">
        <v>768</v>
      </c>
      <c r="M23" s="30">
        <v>45819</v>
      </c>
      <c r="N23" s="30">
        <v>45819</v>
      </c>
      <c r="O23" s="30"/>
      <c r="P23" s="31"/>
      <c r="Q23" s="31">
        <v>0</v>
      </c>
      <c r="R23" s="31">
        <v>0</v>
      </c>
      <c r="S23" s="152">
        <f t="shared" si="0"/>
        <v>0</v>
      </c>
      <c r="T23" s="18">
        <v>0</v>
      </c>
      <c r="U23" s="286">
        <v>604.16</v>
      </c>
      <c r="V23" s="18">
        <v>1</v>
      </c>
      <c r="W23" s="286">
        <v>302.08</v>
      </c>
      <c r="X23" s="18">
        <v>0.5</v>
      </c>
      <c r="Y23" s="325">
        <f t="shared" si="1"/>
        <v>302.08</v>
      </c>
      <c r="Z23" s="325">
        <f t="shared" si="2"/>
        <v>302.08</v>
      </c>
      <c r="AA23" s="18" t="s">
        <v>453</v>
      </c>
      <c r="AB23" s="7"/>
      <c r="AC23" s="7"/>
    </row>
    <row r="24" spans="1:29" ht="15.75" customHeight="1" x14ac:dyDescent="0.2">
      <c r="A24" s="18" t="s">
        <v>75</v>
      </c>
      <c r="B24" s="18" t="s">
        <v>751</v>
      </c>
      <c r="C24" s="303" t="s">
        <v>497</v>
      </c>
      <c r="D24" s="303" t="s">
        <v>498</v>
      </c>
      <c r="E24" s="18" t="s">
        <v>451</v>
      </c>
      <c r="F24" s="18" t="s">
        <v>452</v>
      </c>
      <c r="G24" s="28"/>
      <c r="H24" s="18"/>
      <c r="I24" s="18" t="s">
        <v>74</v>
      </c>
      <c r="J24" s="17" t="s">
        <v>73</v>
      </c>
      <c r="K24" s="18" t="s">
        <v>74</v>
      </c>
      <c r="L24" s="40" t="s">
        <v>768</v>
      </c>
      <c r="M24" s="30">
        <v>45819</v>
      </c>
      <c r="N24" s="30">
        <v>45819</v>
      </c>
      <c r="O24" s="30"/>
      <c r="P24" s="31"/>
      <c r="Q24" s="31">
        <v>0</v>
      </c>
      <c r="R24" s="31">
        <v>0</v>
      </c>
      <c r="S24" s="152">
        <f t="shared" si="0"/>
        <v>0</v>
      </c>
      <c r="T24" s="18">
        <v>0</v>
      </c>
      <c r="U24" s="286">
        <v>604.16</v>
      </c>
      <c r="V24" s="18">
        <v>1</v>
      </c>
      <c r="W24" s="286">
        <v>302.08</v>
      </c>
      <c r="X24" s="18">
        <v>0.5</v>
      </c>
      <c r="Y24" s="325">
        <f t="shared" si="1"/>
        <v>302.08</v>
      </c>
      <c r="Z24" s="325">
        <f t="shared" si="2"/>
        <v>302.08</v>
      </c>
      <c r="AA24" s="18" t="s">
        <v>453</v>
      </c>
      <c r="AB24" s="7"/>
      <c r="AC24" s="7"/>
    </row>
    <row r="25" spans="1:29" ht="15.75" customHeight="1" x14ac:dyDescent="0.2">
      <c r="A25" s="18" t="s">
        <v>75</v>
      </c>
      <c r="B25" s="18" t="s">
        <v>751</v>
      </c>
      <c r="C25" s="303" t="s">
        <v>703</v>
      </c>
      <c r="D25" s="178" t="s">
        <v>136</v>
      </c>
      <c r="E25" s="287" t="s">
        <v>451</v>
      </c>
      <c r="F25" s="287" t="s">
        <v>769</v>
      </c>
      <c r="G25" s="28"/>
      <c r="H25" s="18"/>
      <c r="I25" s="287" t="s">
        <v>74</v>
      </c>
      <c r="J25" s="289" t="s">
        <v>73</v>
      </c>
      <c r="K25" s="287" t="s">
        <v>74</v>
      </c>
      <c r="L25" s="40" t="s">
        <v>705</v>
      </c>
      <c r="M25" s="30">
        <v>45813</v>
      </c>
      <c r="N25" s="30">
        <v>45835</v>
      </c>
      <c r="O25" s="30"/>
      <c r="P25" s="30"/>
      <c r="Q25" s="31">
        <v>0</v>
      </c>
      <c r="R25" s="31">
        <v>0</v>
      </c>
      <c r="S25" s="139">
        <f t="shared" si="0"/>
        <v>0</v>
      </c>
      <c r="T25" s="18">
        <v>0</v>
      </c>
      <c r="U25" s="286">
        <v>0</v>
      </c>
      <c r="V25" s="18">
        <v>10</v>
      </c>
      <c r="W25" s="286">
        <v>302.08</v>
      </c>
      <c r="X25" s="18">
        <v>10</v>
      </c>
      <c r="Y25" s="325">
        <f t="shared" si="1"/>
        <v>3020.7999999999997</v>
      </c>
      <c r="Z25" s="325">
        <f t="shared" si="2"/>
        <v>3020.7999999999997</v>
      </c>
      <c r="AA25" s="18" t="s">
        <v>453</v>
      </c>
      <c r="AB25" s="7"/>
      <c r="AC25" s="7"/>
    </row>
    <row r="26" spans="1:29" ht="15.75" customHeight="1" x14ac:dyDescent="0.2">
      <c r="A26" s="163" t="s">
        <v>374</v>
      </c>
      <c r="B26" s="18" t="s">
        <v>751</v>
      </c>
      <c r="C26" s="142" t="s">
        <v>706</v>
      </c>
      <c r="D26" s="307" t="s">
        <v>707</v>
      </c>
      <c r="E26" s="125" t="s">
        <v>451</v>
      </c>
      <c r="F26" s="132" t="s">
        <v>708</v>
      </c>
      <c r="G26" s="290"/>
      <c r="H26" s="132"/>
      <c r="I26" s="132" t="s">
        <v>74</v>
      </c>
      <c r="J26" s="308" t="s">
        <v>73</v>
      </c>
      <c r="K26" s="132" t="s">
        <v>74</v>
      </c>
      <c r="L26" s="125" t="s">
        <v>709</v>
      </c>
      <c r="M26" s="291">
        <v>45812</v>
      </c>
      <c r="N26" s="30">
        <v>45832</v>
      </c>
      <c r="O26" s="291"/>
      <c r="P26" s="133"/>
      <c r="Q26" s="326">
        <v>0</v>
      </c>
      <c r="R26" s="326">
        <v>0</v>
      </c>
      <c r="S26" s="327">
        <v>0</v>
      </c>
      <c r="T26" s="18">
        <v>0</v>
      </c>
      <c r="U26" s="328">
        <v>0</v>
      </c>
      <c r="V26" s="18">
        <v>7</v>
      </c>
      <c r="W26" s="286">
        <v>302.08</v>
      </c>
      <c r="X26" s="18">
        <v>7</v>
      </c>
      <c r="Y26" s="325">
        <f t="shared" si="1"/>
        <v>2114.56</v>
      </c>
      <c r="Z26" s="325">
        <f t="shared" si="2"/>
        <v>2114.56</v>
      </c>
      <c r="AA26" s="18" t="s">
        <v>453</v>
      </c>
      <c r="AB26" s="7"/>
      <c r="AC26" s="7"/>
    </row>
    <row r="27" spans="1:29" ht="15.75" customHeight="1" x14ac:dyDescent="0.2">
      <c r="A27" s="163" t="s">
        <v>374</v>
      </c>
      <c r="B27" s="18" t="s">
        <v>751</v>
      </c>
      <c r="C27" s="21" t="s">
        <v>167</v>
      </c>
      <c r="D27" s="308" t="s">
        <v>710</v>
      </c>
      <c r="E27" s="132" t="s">
        <v>451</v>
      </c>
      <c r="F27" s="132" t="s">
        <v>708</v>
      </c>
      <c r="G27" s="309"/>
      <c r="H27" s="132"/>
      <c r="I27" s="132" t="s">
        <v>74</v>
      </c>
      <c r="J27" s="308" t="s">
        <v>73</v>
      </c>
      <c r="K27" s="132" t="s">
        <v>74</v>
      </c>
      <c r="L27" s="125" t="s">
        <v>709</v>
      </c>
      <c r="M27" s="291">
        <v>45810</v>
      </c>
      <c r="N27" s="291">
        <v>45838</v>
      </c>
      <c r="O27" s="132"/>
      <c r="P27" s="310"/>
      <c r="Q27" s="326">
        <v>0</v>
      </c>
      <c r="R27" s="326">
        <v>0</v>
      </c>
      <c r="S27" s="329">
        <v>0</v>
      </c>
      <c r="T27" s="18">
        <v>0</v>
      </c>
      <c r="U27" s="328">
        <v>0</v>
      </c>
      <c r="V27" s="18">
        <v>8</v>
      </c>
      <c r="W27" s="286">
        <v>302.08</v>
      </c>
      <c r="X27" s="18">
        <v>8</v>
      </c>
      <c r="Y27" s="325">
        <f t="shared" si="1"/>
        <v>2416.64</v>
      </c>
      <c r="Z27" s="325">
        <f t="shared" si="2"/>
        <v>2416.64</v>
      </c>
      <c r="AA27" s="18" t="s">
        <v>453</v>
      </c>
      <c r="AB27" s="7"/>
      <c r="AC27" s="7"/>
    </row>
    <row r="28" spans="1:29" ht="15.75" customHeight="1" x14ac:dyDescent="0.2">
      <c r="A28" s="163" t="s">
        <v>374</v>
      </c>
      <c r="B28" s="18" t="s">
        <v>751</v>
      </c>
      <c r="C28" s="21" t="s">
        <v>360</v>
      </c>
      <c r="D28" s="132" t="s">
        <v>732</v>
      </c>
      <c r="E28" s="132" t="s">
        <v>451</v>
      </c>
      <c r="F28" s="132" t="s">
        <v>708</v>
      </c>
      <c r="G28" s="309"/>
      <c r="H28" s="308"/>
      <c r="I28" s="308" t="s">
        <v>74</v>
      </c>
      <c r="J28" s="308" t="s">
        <v>73</v>
      </c>
      <c r="K28" s="132" t="s">
        <v>74</v>
      </c>
      <c r="L28" s="125" t="s">
        <v>709</v>
      </c>
      <c r="M28" s="291">
        <v>45814</v>
      </c>
      <c r="N28" s="291">
        <v>45834</v>
      </c>
      <c r="O28" s="132"/>
      <c r="P28" s="310"/>
      <c r="Q28" s="326">
        <v>0</v>
      </c>
      <c r="R28" s="326">
        <v>0</v>
      </c>
      <c r="S28" s="329">
        <v>0</v>
      </c>
      <c r="T28" s="132">
        <v>0</v>
      </c>
      <c r="U28" s="328">
        <v>0</v>
      </c>
      <c r="V28" s="18">
        <v>7</v>
      </c>
      <c r="W28" s="286">
        <v>302.08</v>
      </c>
      <c r="X28" s="132">
        <v>7</v>
      </c>
      <c r="Y28" s="325">
        <f t="shared" si="1"/>
        <v>2114.56</v>
      </c>
      <c r="Z28" s="325">
        <f t="shared" si="2"/>
        <v>2114.56</v>
      </c>
      <c r="AA28" s="18" t="s">
        <v>453</v>
      </c>
      <c r="AB28" s="7"/>
      <c r="AC28" s="7"/>
    </row>
    <row r="29" spans="1:29" ht="15.75" customHeight="1" x14ac:dyDescent="0.2">
      <c r="A29" s="18" t="s">
        <v>75</v>
      </c>
      <c r="B29" s="18" t="s">
        <v>751</v>
      </c>
      <c r="C29" s="21" t="s">
        <v>143</v>
      </c>
      <c r="D29" s="132" t="s">
        <v>711</v>
      </c>
      <c r="E29" s="125" t="s">
        <v>451</v>
      </c>
      <c r="F29" s="132" t="s">
        <v>708</v>
      </c>
      <c r="G29" s="309"/>
      <c r="H29" s="132"/>
      <c r="I29" s="132" t="s">
        <v>74</v>
      </c>
      <c r="J29" s="308" t="s">
        <v>73</v>
      </c>
      <c r="K29" s="132" t="s">
        <v>74</v>
      </c>
      <c r="L29" s="125" t="s">
        <v>709</v>
      </c>
      <c r="M29" s="291">
        <v>45809</v>
      </c>
      <c r="N29" s="291">
        <v>45837</v>
      </c>
      <c r="O29" s="132"/>
      <c r="P29" s="310"/>
      <c r="Q29" s="326">
        <v>0</v>
      </c>
      <c r="R29" s="326">
        <v>0</v>
      </c>
      <c r="S29" s="327">
        <v>0</v>
      </c>
      <c r="T29" s="18">
        <v>0</v>
      </c>
      <c r="U29" s="328">
        <v>0</v>
      </c>
      <c r="V29" s="18">
        <v>8</v>
      </c>
      <c r="W29" s="286">
        <v>302.08</v>
      </c>
      <c r="X29" s="18">
        <v>8</v>
      </c>
      <c r="Y29" s="325">
        <f t="shared" si="1"/>
        <v>2416.64</v>
      </c>
      <c r="Z29" s="325">
        <f t="shared" si="2"/>
        <v>2416.64</v>
      </c>
      <c r="AA29" s="18" t="s">
        <v>453</v>
      </c>
      <c r="AB29" s="7"/>
      <c r="AC29" s="7"/>
    </row>
    <row r="30" spans="1:29" ht="15.75" customHeight="1" x14ac:dyDescent="0.2">
      <c r="A30" s="18" t="s">
        <v>75</v>
      </c>
      <c r="B30" s="18" t="s">
        <v>751</v>
      </c>
      <c r="C30" s="21" t="s">
        <v>352</v>
      </c>
      <c r="D30" s="308" t="s">
        <v>712</v>
      </c>
      <c r="E30" s="132" t="s">
        <v>451</v>
      </c>
      <c r="F30" s="132" t="s">
        <v>708</v>
      </c>
      <c r="G30" s="309"/>
      <c r="H30" s="132"/>
      <c r="I30" s="132" t="s">
        <v>74</v>
      </c>
      <c r="J30" s="308" t="s">
        <v>73</v>
      </c>
      <c r="K30" s="132" t="s">
        <v>74</v>
      </c>
      <c r="L30" s="125" t="s">
        <v>709</v>
      </c>
      <c r="M30" s="291">
        <v>45812</v>
      </c>
      <c r="N30" s="291">
        <v>45832</v>
      </c>
      <c r="O30" s="132"/>
      <c r="P30" s="310"/>
      <c r="Q30" s="326">
        <v>0</v>
      </c>
      <c r="R30" s="326">
        <v>0</v>
      </c>
      <c r="S30" s="329">
        <v>0</v>
      </c>
      <c r="T30" s="18">
        <v>0</v>
      </c>
      <c r="U30" s="328">
        <v>0</v>
      </c>
      <c r="V30" s="18">
        <v>7</v>
      </c>
      <c r="W30" s="286">
        <v>302.08</v>
      </c>
      <c r="X30" s="18">
        <v>7</v>
      </c>
      <c r="Y30" s="325">
        <f t="shared" si="1"/>
        <v>2114.56</v>
      </c>
      <c r="Z30" s="325">
        <f t="shared" si="2"/>
        <v>2114.56</v>
      </c>
      <c r="AA30" s="18" t="s">
        <v>453</v>
      </c>
      <c r="AB30" s="7"/>
      <c r="AC30" s="7"/>
    </row>
    <row r="31" spans="1:29" ht="15.75" customHeight="1" x14ac:dyDescent="0.2">
      <c r="A31" s="18" t="s">
        <v>75</v>
      </c>
      <c r="B31" s="18" t="s">
        <v>751</v>
      </c>
      <c r="C31" s="21" t="s">
        <v>171</v>
      </c>
      <c r="D31" s="132" t="s">
        <v>714</v>
      </c>
      <c r="E31" s="132" t="s">
        <v>451</v>
      </c>
      <c r="F31" s="132" t="s">
        <v>708</v>
      </c>
      <c r="G31" s="309"/>
      <c r="H31" s="132"/>
      <c r="I31" s="132" t="s">
        <v>74</v>
      </c>
      <c r="J31" s="308" t="s">
        <v>73</v>
      </c>
      <c r="K31" s="132" t="s">
        <v>74</v>
      </c>
      <c r="L31" s="125" t="s">
        <v>709</v>
      </c>
      <c r="M31" s="291">
        <v>45809</v>
      </c>
      <c r="N31" s="291">
        <v>45837</v>
      </c>
      <c r="O31" s="132"/>
      <c r="P31" s="310"/>
      <c r="Q31" s="326">
        <v>0</v>
      </c>
      <c r="R31" s="326">
        <v>0</v>
      </c>
      <c r="S31" s="327">
        <v>0</v>
      </c>
      <c r="T31" s="18">
        <v>0</v>
      </c>
      <c r="U31" s="328">
        <v>0</v>
      </c>
      <c r="V31" s="18">
        <v>8</v>
      </c>
      <c r="W31" s="286">
        <v>302.08</v>
      </c>
      <c r="X31" s="18">
        <v>8</v>
      </c>
      <c r="Y31" s="325">
        <f t="shared" si="1"/>
        <v>2416.64</v>
      </c>
      <c r="Z31" s="325">
        <f t="shared" si="2"/>
        <v>2416.64</v>
      </c>
      <c r="AA31" s="18" t="s">
        <v>453</v>
      </c>
      <c r="AB31" s="7"/>
      <c r="AC31" s="7"/>
    </row>
    <row r="32" spans="1:29" ht="15.75" customHeight="1" x14ac:dyDescent="0.2">
      <c r="A32" s="18" t="s">
        <v>75</v>
      </c>
      <c r="B32" s="18" t="s">
        <v>751</v>
      </c>
      <c r="C32" s="21" t="s">
        <v>141</v>
      </c>
      <c r="D32" s="132" t="s">
        <v>715</v>
      </c>
      <c r="E32" s="132" t="s">
        <v>451</v>
      </c>
      <c r="F32" s="132" t="s">
        <v>708</v>
      </c>
      <c r="G32" s="309"/>
      <c r="H32" s="132"/>
      <c r="I32" s="132" t="s">
        <v>74</v>
      </c>
      <c r="J32" s="308" t="s">
        <v>73</v>
      </c>
      <c r="K32" s="132" t="s">
        <v>74</v>
      </c>
      <c r="L32" s="125" t="s">
        <v>709</v>
      </c>
      <c r="M32" s="291">
        <v>45810</v>
      </c>
      <c r="N32" s="291">
        <v>45828</v>
      </c>
      <c r="O32" s="132"/>
      <c r="P32" s="310"/>
      <c r="Q32" s="326">
        <v>0</v>
      </c>
      <c r="R32" s="326">
        <v>0</v>
      </c>
      <c r="S32" s="327">
        <v>0</v>
      </c>
      <c r="T32" s="18">
        <v>0</v>
      </c>
      <c r="U32" s="328">
        <v>0</v>
      </c>
      <c r="V32" s="18">
        <v>10</v>
      </c>
      <c r="W32" s="286">
        <v>302.08</v>
      </c>
      <c r="X32" s="132">
        <v>10</v>
      </c>
      <c r="Y32" s="325">
        <f t="shared" si="1"/>
        <v>3020.7999999999997</v>
      </c>
      <c r="Z32" s="325">
        <f t="shared" si="2"/>
        <v>3020.7999999999997</v>
      </c>
      <c r="AA32" s="18" t="s">
        <v>453</v>
      </c>
      <c r="AB32" s="7"/>
      <c r="AC32" s="7"/>
    </row>
    <row r="33" spans="1:29" ht="15.75" customHeight="1" x14ac:dyDescent="0.2">
      <c r="A33" s="163" t="s">
        <v>374</v>
      </c>
      <c r="B33" s="18" t="s">
        <v>751</v>
      </c>
      <c r="C33" s="303" t="s">
        <v>153</v>
      </c>
      <c r="D33" s="303" t="s">
        <v>742</v>
      </c>
      <c r="E33" s="132" t="s">
        <v>451</v>
      </c>
      <c r="F33" s="132" t="s">
        <v>708</v>
      </c>
      <c r="G33" s="309"/>
      <c r="H33" s="308"/>
      <c r="I33" s="132" t="s">
        <v>74</v>
      </c>
      <c r="J33" s="308" t="s">
        <v>73</v>
      </c>
      <c r="K33" s="132" t="s">
        <v>74</v>
      </c>
      <c r="L33" s="125" t="s">
        <v>709</v>
      </c>
      <c r="M33" s="291">
        <v>45809</v>
      </c>
      <c r="N33" s="291">
        <v>45837</v>
      </c>
      <c r="O33" s="132"/>
      <c r="P33" s="310"/>
      <c r="Q33" s="326">
        <v>0</v>
      </c>
      <c r="R33" s="326">
        <v>0</v>
      </c>
      <c r="S33" s="329">
        <v>0</v>
      </c>
      <c r="T33" s="132">
        <v>0</v>
      </c>
      <c r="U33" s="328">
        <v>0</v>
      </c>
      <c r="V33" s="18">
        <v>8</v>
      </c>
      <c r="W33" s="286">
        <v>302.08</v>
      </c>
      <c r="X33" s="132">
        <v>8</v>
      </c>
      <c r="Y33" s="325">
        <f t="shared" si="1"/>
        <v>2416.64</v>
      </c>
      <c r="Z33" s="325">
        <f t="shared" si="2"/>
        <v>2416.64</v>
      </c>
      <c r="AA33" s="18" t="s">
        <v>453</v>
      </c>
      <c r="AB33" s="7"/>
      <c r="AC33" s="7"/>
    </row>
    <row r="34" spans="1:29" ht="15.75" customHeight="1" x14ac:dyDescent="0.2">
      <c r="A34" s="163" t="s">
        <v>374</v>
      </c>
      <c r="B34" s="18" t="s">
        <v>751</v>
      </c>
      <c r="C34" s="21" t="s">
        <v>145</v>
      </c>
      <c r="D34" s="132" t="s">
        <v>716</v>
      </c>
      <c r="E34" s="132" t="s">
        <v>451</v>
      </c>
      <c r="F34" s="132" t="s">
        <v>708</v>
      </c>
      <c r="G34" s="309"/>
      <c r="H34" s="132"/>
      <c r="I34" s="132" t="s">
        <v>74</v>
      </c>
      <c r="J34" s="308" t="s">
        <v>73</v>
      </c>
      <c r="K34" s="132" t="s">
        <v>74</v>
      </c>
      <c r="L34" s="125" t="s">
        <v>709</v>
      </c>
      <c r="M34" s="291">
        <v>45810</v>
      </c>
      <c r="N34" s="291">
        <v>45838</v>
      </c>
      <c r="O34" s="132"/>
      <c r="P34" s="310"/>
      <c r="Q34" s="326">
        <v>0</v>
      </c>
      <c r="R34" s="326">
        <v>0</v>
      </c>
      <c r="S34" s="327">
        <v>0</v>
      </c>
      <c r="T34" s="18">
        <v>0</v>
      </c>
      <c r="U34" s="328">
        <v>0</v>
      </c>
      <c r="V34" s="18">
        <v>8</v>
      </c>
      <c r="W34" s="286">
        <v>302.08</v>
      </c>
      <c r="X34" s="132">
        <v>8</v>
      </c>
      <c r="Y34" s="325">
        <f t="shared" si="1"/>
        <v>2416.64</v>
      </c>
      <c r="Z34" s="325">
        <f t="shared" si="2"/>
        <v>2416.64</v>
      </c>
      <c r="AA34" s="18" t="s">
        <v>453</v>
      </c>
      <c r="AB34" s="7"/>
      <c r="AC34" s="7"/>
    </row>
    <row r="35" spans="1:29" ht="15.75" customHeight="1" x14ac:dyDescent="0.2">
      <c r="A35" s="163" t="s">
        <v>374</v>
      </c>
      <c r="B35" s="18" t="s">
        <v>751</v>
      </c>
      <c r="C35" s="21" t="s">
        <v>350</v>
      </c>
      <c r="D35" s="308" t="s">
        <v>718</v>
      </c>
      <c r="E35" s="132" t="s">
        <v>451</v>
      </c>
      <c r="F35" s="132" t="s">
        <v>708</v>
      </c>
      <c r="G35" s="309"/>
      <c r="H35" s="132"/>
      <c r="I35" s="132" t="s">
        <v>74</v>
      </c>
      <c r="J35" s="308" t="s">
        <v>73</v>
      </c>
      <c r="K35" s="132" t="s">
        <v>74</v>
      </c>
      <c r="L35" s="125" t="s">
        <v>709</v>
      </c>
      <c r="M35" s="291">
        <v>45814</v>
      </c>
      <c r="N35" s="291">
        <v>45834</v>
      </c>
      <c r="O35" s="132"/>
      <c r="P35" s="310"/>
      <c r="Q35" s="326">
        <v>0</v>
      </c>
      <c r="R35" s="326">
        <v>0</v>
      </c>
      <c r="S35" s="329">
        <v>0</v>
      </c>
      <c r="T35" s="132">
        <v>0</v>
      </c>
      <c r="U35" s="328">
        <v>0</v>
      </c>
      <c r="V35" s="18">
        <v>7</v>
      </c>
      <c r="W35" s="286">
        <v>302.08</v>
      </c>
      <c r="X35" s="132">
        <v>7</v>
      </c>
      <c r="Y35" s="325">
        <f t="shared" si="1"/>
        <v>2114.56</v>
      </c>
      <c r="Z35" s="325">
        <f t="shared" si="2"/>
        <v>2114.56</v>
      </c>
      <c r="AA35" s="18" t="s">
        <v>453</v>
      </c>
      <c r="AB35" s="7"/>
      <c r="AC35" s="7"/>
    </row>
    <row r="36" spans="1:29" ht="15.75" customHeight="1" x14ac:dyDescent="0.2">
      <c r="A36" s="18" t="s">
        <v>75</v>
      </c>
      <c r="B36" s="18" t="s">
        <v>751</v>
      </c>
      <c r="C36" s="21" t="s">
        <v>146</v>
      </c>
      <c r="D36" s="132" t="s">
        <v>719</v>
      </c>
      <c r="E36" s="132" t="s">
        <v>451</v>
      </c>
      <c r="F36" s="132" t="s">
        <v>708</v>
      </c>
      <c r="G36" s="309"/>
      <c r="H36" s="132"/>
      <c r="I36" s="132" t="s">
        <v>74</v>
      </c>
      <c r="J36" s="308" t="s">
        <v>73</v>
      </c>
      <c r="K36" s="132" t="s">
        <v>74</v>
      </c>
      <c r="L36" s="125" t="s">
        <v>709</v>
      </c>
      <c r="M36" s="291">
        <v>45810</v>
      </c>
      <c r="N36" s="291">
        <v>45838</v>
      </c>
      <c r="O36" s="132"/>
      <c r="P36" s="310"/>
      <c r="Q36" s="326">
        <v>0</v>
      </c>
      <c r="R36" s="326">
        <v>0</v>
      </c>
      <c r="S36" s="327">
        <v>0</v>
      </c>
      <c r="T36" s="132">
        <v>0</v>
      </c>
      <c r="U36" s="328">
        <v>0</v>
      </c>
      <c r="V36" s="18">
        <v>7</v>
      </c>
      <c r="W36" s="286">
        <v>302.08</v>
      </c>
      <c r="X36" s="132">
        <v>7</v>
      </c>
      <c r="Y36" s="325">
        <f t="shared" si="1"/>
        <v>2114.56</v>
      </c>
      <c r="Z36" s="325">
        <f t="shared" si="2"/>
        <v>2114.56</v>
      </c>
      <c r="AA36" s="18" t="s">
        <v>453</v>
      </c>
      <c r="AB36" s="7"/>
      <c r="AC36" s="7"/>
    </row>
    <row r="37" spans="1:29" ht="15.75" customHeight="1" x14ac:dyDescent="0.2">
      <c r="A37" s="18" t="s">
        <v>75</v>
      </c>
      <c r="B37" s="18" t="s">
        <v>751</v>
      </c>
      <c r="C37" s="21" t="s">
        <v>351</v>
      </c>
      <c r="D37" s="308" t="s">
        <v>718</v>
      </c>
      <c r="E37" s="132" t="s">
        <v>451</v>
      </c>
      <c r="F37" s="132" t="s">
        <v>708</v>
      </c>
      <c r="G37" s="309"/>
      <c r="H37" s="132"/>
      <c r="I37" s="132" t="s">
        <v>74</v>
      </c>
      <c r="J37" s="308" t="s">
        <v>73</v>
      </c>
      <c r="K37" s="132" t="s">
        <v>74</v>
      </c>
      <c r="L37" s="125" t="s">
        <v>709</v>
      </c>
      <c r="M37" s="291">
        <v>45812</v>
      </c>
      <c r="N37" s="291">
        <v>45832</v>
      </c>
      <c r="O37" s="132"/>
      <c r="P37" s="310"/>
      <c r="Q37" s="326">
        <v>0</v>
      </c>
      <c r="R37" s="326">
        <v>0</v>
      </c>
      <c r="S37" s="329">
        <v>0</v>
      </c>
      <c r="T37" s="132">
        <v>0</v>
      </c>
      <c r="U37" s="328">
        <v>0</v>
      </c>
      <c r="V37" s="18">
        <v>7</v>
      </c>
      <c r="W37" s="286">
        <v>302.08</v>
      </c>
      <c r="X37" s="132">
        <v>7</v>
      </c>
      <c r="Y37" s="325">
        <f t="shared" si="1"/>
        <v>2114.56</v>
      </c>
      <c r="Z37" s="325">
        <f t="shared" si="2"/>
        <v>2114.56</v>
      </c>
      <c r="AA37" s="18" t="s">
        <v>453</v>
      </c>
      <c r="AB37" s="7"/>
      <c r="AC37" s="7"/>
    </row>
    <row r="38" spans="1:29" ht="15.75" customHeight="1" x14ac:dyDescent="0.2">
      <c r="A38" s="18" t="s">
        <v>75</v>
      </c>
      <c r="B38" s="18" t="s">
        <v>751</v>
      </c>
      <c r="C38" s="21" t="s">
        <v>159</v>
      </c>
      <c r="D38" s="132" t="s">
        <v>720</v>
      </c>
      <c r="E38" s="132" t="s">
        <v>451</v>
      </c>
      <c r="F38" s="132" t="s">
        <v>708</v>
      </c>
      <c r="G38" s="309"/>
      <c r="H38" s="132"/>
      <c r="I38" s="132" t="s">
        <v>74</v>
      </c>
      <c r="J38" s="308" t="s">
        <v>73</v>
      </c>
      <c r="K38" s="132" t="s">
        <v>74</v>
      </c>
      <c r="L38" s="125" t="s">
        <v>721</v>
      </c>
      <c r="M38" s="291">
        <v>45810</v>
      </c>
      <c r="N38" s="291">
        <v>45838</v>
      </c>
      <c r="O38" s="132"/>
      <c r="P38" s="310"/>
      <c r="Q38" s="326">
        <v>0</v>
      </c>
      <c r="R38" s="326">
        <v>0</v>
      </c>
      <c r="S38" s="329">
        <v>0</v>
      </c>
      <c r="T38" s="132">
        <v>0</v>
      </c>
      <c r="U38" s="328">
        <v>0</v>
      </c>
      <c r="V38" s="18">
        <v>8</v>
      </c>
      <c r="W38" s="286">
        <v>302.08</v>
      </c>
      <c r="X38" s="132">
        <v>8</v>
      </c>
      <c r="Y38" s="325">
        <f t="shared" si="1"/>
        <v>2416.64</v>
      </c>
      <c r="Z38" s="325">
        <f t="shared" si="2"/>
        <v>2416.64</v>
      </c>
      <c r="AA38" s="18" t="s">
        <v>453</v>
      </c>
      <c r="AB38" s="7"/>
      <c r="AC38" s="7"/>
    </row>
    <row r="39" spans="1:29" ht="15.75" customHeight="1" x14ac:dyDescent="0.2">
      <c r="A39" s="18" t="s">
        <v>75</v>
      </c>
      <c r="B39" s="18" t="s">
        <v>751</v>
      </c>
      <c r="C39" s="21" t="s">
        <v>147</v>
      </c>
      <c r="D39" s="308" t="s">
        <v>717</v>
      </c>
      <c r="E39" s="132" t="s">
        <v>451</v>
      </c>
      <c r="F39" s="132" t="s">
        <v>708</v>
      </c>
      <c r="G39" s="309"/>
      <c r="H39" s="308"/>
      <c r="I39" s="308" t="s">
        <v>74</v>
      </c>
      <c r="J39" s="308" t="s">
        <v>73</v>
      </c>
      <c r="K39" s="308" t="s">
        <v>74</v>
      </c>
      <c r="L39" s="125" t="s">
        <v>721</v>
      </c>
      <c r="M39" s="311">
        <v>45810</v>
      </c>
      <c r="N39" s="311">
        <v>45828</v>
      </c>
      <c r="O39" s="308"/>
      <c r="P39" s="312"/>
      <c r="Q39" s="330">
        <v>0</v>
      </c>
      <c r="R39" s="330">
        <v>0</v>
      </c>
      <c r="S39" s="329">
        <v>0</v>
      </c>
      <c r="T39" s="132">
        <v>0</v>
      </c>
      <c r="U39" s="328">
        <v>0</v>
      </c>
      <c r="V39" s="132">
        <v>11</v>
      </c>
      <c r="W39" s="286">
        <v>302.08</v>
      </c>
      <c r="X39" s="132">
        <v>11</v>
      </c>
      <c r="Y39" s="325">
        <f t="shared" si="1"/>
        <v>3322.8799999999997</v>
      </c>
      <c r="Z39" s="325">
        <f t="shared" si="2"/>
        <v>3322.8799999999997</v>
      </c>
      <c r="AA39" s="18" t="s">
        <v>453</v>
      </c>
      <c r="AB39" s="7"/>
      <c r="AC39" s="7"/>
    </row>
    <row r="40" spans="1:29" ht="15.75" customHeight="1" x14ac:dyDescent="0.2">
      <c r="A40" s="163" t="s">
        <v>374</v>
      </c>
      <c r="B40" s="18" t="s">
        <v>751</v>
      </c>
      <c r="C40" s="21" t="s">
        <v>154</v>
      </c>
      <c r="D40" s="132" t="s">
        <v>722</v>
      </c>
      <c r="E40" s="132" t="s">
        <v>451</v>
      </c>
      <c r="F40" s="132" t="s">
        <v>708</v>
      </c>
      <c r="G40" s="309"/>
      <c r="H40" s="132"/>
      <c r="I40" s="132" t="s">
        <v>74</v>
      </c>
      <c r="J40" s="308" t="s">
        <v>73</v>
      </c>
      <c r="K40" s="132" t="s">
        <v>74</v>
      </c>
      <c r="L40" s="125" t="s">
        <v>721</v>
      </c>
      <c r="M40" s="291">
        <v>45814</v>
      </c>
      <c r="N40" s="291">
        <v>45834</v>
      </c>
      <c r="O40" s="132"/>
      <c r="P40" s="310"/>
      <c r="Q40" s="326">
        <v>0</v>
      </c>
      <c r="R40" s="326">
        <v>0</v>
      </c>
      <c r="S40" s="327">
        <v>0</v>
      </c>
      <c r="T40" s="132">
        <v>0</v>
      </c>
      <c r="U40" s="328">
        <v>0</v>
      </c>
      <c r="V40" s="18">
        <v>7</v>
      </c>
      <c r="W40" s="286">
        <v>302.08</v>
      </c>
      <c r="X40" s="132">
        <v>7</v>
      </c>
      <c r="Y40" s="325">
        <f t="shared" si="1"/>
        <v>2114.56</v>
      </c>
      <c r="Z40" s="325">
        <f t="shared" si="2"/>
        <v>2114.56</v>
      </c>
      <c r="AA40" s="18" t="s">
        <v>453</v>
      </c>
      <c r="AB40" s="7"/>
      <c r="AC40" s="7"/>
    </row>
    <row r="41" spans="1:29" ht="15.75" customHeight="1" x14ac:dyDescent="0.2">
      <c r="A41" s="163" t="s">
        <v>374</v>
      </c>
      <c r="B41" s="18" t="s">
        <v>751</v>
      </c>
      <c r="C41" s="21" t="s">
        <v>365</v>
      </c>
      <c r="D41" s="132" t="s">
        <v>723</v>
      </c>
      <c r="E41" s="132" t="s">
        <v>451</v>
      </c>
      <c r="F41" s="132" t="s">
        <v>708</v>
      </c>
      <c r="G41" s="309"/>
      <c r="H41" s="132"/>
      <c r="I41" s="132" t="s">
        <v>74</v>
      </c>
      <c r="J41" s="308" t="s">
        <v>73</v>
      </c>
      <c r="K41" s="132" t="s">
        <v>74</v>
      </c>
      <c r="L41" s="125" t="s">
        <v>721</v>
      </c>
      <c r="M41" s="291">
        <v>45814</v>
      </c>
      <c r="N41" s="291">
        <v>45834</v>
      </c>
      <c r="O41" s="132"/>
      <c r="P41" s="310"/>
      <c r="Q41" s="326">
        <v>0</v>
      </c>
      <c r="R41" s="326">
        <v>0</v>
      </c>
      <c r="S41" s="327">
        <v>0</v>
      </c>
      <c r="T41" s="132">
        <v>0</v>
      </c>
      <c r="U41" s="328">
        <v>0</v>
      </c>
      <c r="V41" s="18">
        <v>2</v>
      </c>
      <c r="W41" s="286">
        <v>302.08</v>
      </c>
      <c r="X41" s="132">
        <v>2</v>
      </c>
      <c r="Y41" s="325">
        <f t="shared" si="1"/>
        <v>604.16</v>
      </c>
      <c r="Z41" s="325">
        <f t="shared" si="2"/>
        <v>604.16</v>
      </c>
      <c r="AA41" s="18" t="s">
        <v>453</v>
      </c>
      <c r="AB41" s="7"/>
      <c r="AC41" s="7"/>
    </row>
    <row r="42" spans="1:29" ht="15.75" customHeight="1" x14ac:dyDescent="0.2">
      <c r="A42" s="163" t="s">
        <v>374</v>
      </c>
      <c r="B42" s="18" t="s">
        <v>751</v>
      </c>
      <c r="C42" s="21" t="s">
        <v>157</v>
      </c>
      <c r="D42" s="132" t="s">
        <v>724</v>
      </c>
      <c r="E42" s="132" t="s">
        <v>451</v>
      </c>
      <c r="F42" s="132" t="s">
        <v>708</v>
      </c>
      <c r="G42" s="309"/>
      <c r="H42" s="132"/>
      <c r="I42" s="132" t="s">
        <v>74</v>
      </c>
      <c r="J42" s="308" t="s">
        <v>73</v>
      </c>
      <c r="K42" s="132" t="s">
        <v>74</v>
      </c>
      <c r="L42" s="125" t="s">
        <v>721</v>
      </c>
      <c r="M42" s="291">
        <v>45809</v>
      </c>
      <c r="N42" s="291">
        <v>45837</v>
      </c>
      <c r="O42" s="132"/>
      <c r="P42" s="310"/>
      <c r="Q42" s="326">
        <v>0</v>
      </c>
      <c r="R42" s="326">
        <v>0</v>
      </c>
      <c r="S42" s="329">
        <v>0</v>
      </c>
      <c r="T42" s="132">
        <v>0</v>
      </c>
      <c r="U42" s="328">
        <v>0</v>
      </c>
      <c r="V42" s="18">
        <v>8</v>
      </c>
      <c r="W42" s="286">
        <v>302.08</v>
      </c>
      <c r="X42" s="132">
        <v>8</v>
      </c>
      <c r="Y42" s="325">
        <f t="shared" si="1"/>
        <v>2416.64</v>
      </c>
      <c r="Z42" s="325">
        <f t="shared" si="2"/>
        <v>2416.64</v>
      </c>
      <c r="AA42" s="18" t="s">
        <v>453</v>
      </c>
      <c r="AB42" s="7"/>
      <c r="AC42" s="7"/>
    </row>
    <row r="43" spans="1:29" ht="15.75" customHeight="1" x14ac:dyDescent="0.2">
      <c r="A43" s="18" t="s">
        <v>75</v>
      </c>
      <c r="B43" s="18" t="s">
        <v>751</v>
      </c>
      <c r="C43" s="21" t="s">
        <v>150</v>
      </c>
      <c r="D43" s="308" t="s">
        <v>725</v>
      </c>
      <c r="E43" s="132" t="s">
        <v>451</v>
      </c>
      <c r="F43" s="132" t="s">
        <v>708</v>
      </c>
      <c r="G43" s="309"/>
      <c r="H43" s="308"/>
      <c r="I43" s="308" t="s">
        <v>74</v>
      </c>
      <c r="J43" s="308" t="s">
        <v>73</v>
      </c>
      <c r="K43" s="308" t="s">
        <v>74</v>
      </c>
      <c r="L43" s="125" t="s">
        <v>721</v>
      </c>
      <c r="M43" s="311">
        <v>45810</v>
      </c>
      <c r="N43" s="311">
        <v>45828</v>
      </c>
      <c r="O43" s="308"/>
      <c r="P43" s="312"/>
      <c r="Q43" s="330">
        <v>0</v>
      </c>
      <c r="R43" s="330">
        <v>0</v>
      </c>
      <c r="S43" s="329">
        <v>0</v>
      </c>
      <c r="T43" s="132">
        <v>0</v>
      </c>
      <c r="U43" s="328">
        <v>0</v>
      </c>
      <c r="V43" s="18">
        <v>10</v>
      </c>
      <c r="W43" s="286">
        <v>302.08</v>
      </c>
      <c r="X43" s="132">
        <v>10</v>
      </c>
      <c r="Y43" s="325">
        <f t="shared" si="1"/>
        <v>3020.7999999999997</v>
      </c>
      <c r="Z43" s="325">
        <f t="shared" si="2"/>
        <v>3020.7999999999997</v>
      </c>
      <c r="AA43" s="18" t="s">
        <v>453</v>
      </c>
      <c r="AB43" s="7"/>
      <c r="AC43" s="7"/>
    </row>
    <row r="44" spans="1:29" ht="15.75" customHeight="1" x14ac:dyDescent="0.2">
      <c r="A44" s="18" t="s">
        <v>75</v>
      </c>
      <c r="B44" s="18" t="s">
        <v>751</v>
      </c>
      <c r="C44" s="366" t="s">
        <v>160</v>
      </c>
      <c r="D44" s="314" t="s">
        <v>726</v>
      </c>
      <c r="E44" s="132" t="s">
        <v>451</v>
      </c>
      <c r="F44" s="132" t="s">
        <v>708</v>
      </c>
      <c r="G44" s="309"/>
      <c r="H44" s="132"/>
      <c r="I44" s="132" t="s">
        <v>74</v>
      </c>
      <c r="J44" s="308" t="s">
        <v>73</v>
      </c>
      <c r="K44" s="132" t="s">
        <v>74</v>
      </c>
      <c r="L44" s="125" t="s">
        <v>721</v>
      </c>
      <c r="M44" s="315">
        <v>45810</v>
      </c>
      <c r="N44" s="315">
        <v>45838</v>
      </c>
      <c r="O44" s="319"/>
      <c r="P44" s="319"/>
      <c r="Q44" s="326">
        <v>0</v>
      </c>
      <c r="R44" s="326">
        <v>0</v>
      </c>
      <c r="S44" s="327">
        <v>0</v>
      </c>
      <c r="T44" s="132">
        <v>0</v>
      </c>
      <c r="U44" s="328">
        <v>0</v>
      </c>
      <c r="V44" s="18">
        <v>8</v>
      </c>
      <c r="W44" s="286">
        <v>302.08</v>
      </c>
      <c r="X44" s="132">
        <v>8</v>
      </c>
      <c r="Y44" s="325">
        <f t="shared" si="1"/>
        <v>2416.64</v>
      </c>
      <c r="Z44" s="325">
        <f t="shared" si="2"/>
        <v>2416.64</v>
      </c>
      <c r="AA44" s="18" t="s">
        <v>453</v>
      </c>
      <c r="AB44" s="7"/>
      <c r="AC44" s="7"/>
    </row>
    <row r="45" spans="1:29" ht="15.75" customHeight="1" x14ac:dyDescent="0.2">
      <c r="A45" s="18" t="s">
        <v>75</v>
      </c>
      <c r="B45" s="18" t="s">
        <v>751</v>
      </c>
      <c r="C45" s="21" t="s">
        <v>155</v>
      </c>
      <c r="D45" s="303" t="s">
        <v>727</v>
      </c>
      <c r="E45" s="132" t="s">
        <v>451</v>
      </c>
      <c r="F45" s="132" t="s">
        <v>708</v>
      </c>
      <c r="G45" s="309"/>
      <c r="H45" s="132"/>
      <c r="I45" s="132" t="s">
        <v>74</v>
      </c>
      <c r="J45" s="308" t="s">
        <v>73</v>
      </c>
      <c r="K45" s="132" t="s">
        <v>74</v>
      </c>
      <c r="L45" s="125" t="s">
        <v>721</v>
      </c>
      <c r="M45" s="315">
        <v>45814</v>
      </c>
      <c r="N45" s="315">
        <v>45834</v>
      </c>
      <c r="O45" s="319"/>
      <c r="P45" s="319"/>
      <c r="Q45" s="326">
        <v>0</v>
      </c>
      <c r="R45" s="326">
        <v>0</v>
      </c>
      <c r="S45" s="327">
        <v>0</v>
      </c>
      <c r="T45" s="132">
        <v>0</v>
      </c>
      <c r="U45" s="328">
        <v>0</v>
      </c>
      <c r="V45" s="18">
        <v>7</v>
      </c>
      <c r="W45" s="286">
        <v>302.08</v>
      </c>
      <c r="X45" s="132">
        <v>7</v>
      </c>
      <c r="Y45" s="325">
        <f t="shared" si="1"/>
        <v>2114.56</v>
      </c>
      <c r="Z45" s="325">
        <f t="shared" si="2"/>
        <v>2114.56</v>
      </c>
      <c r="AA45" s="18" t="s">
        <v>453</v>
      </c>
      <c r="AB45" s="7"/>
      <c r="AC45" s="7"/>
    </row>
    <row r="46" spans="1:29" ht="15.75" customHeight="1" x14ac:dyDescent="0.2">
      <c r="A46" s="18" t="s">
        <v>75</v>
      </c>
      <c r="B46" s="18" t="s">
        <v>751</v>
      </c>
      <c r="C46" s="21" t="s">
        <v>158</v>
      </c>
      <c r="D46" s="132" t="s">
        <v>728</v>
      </c>
      <c r="E46" s="132" t="s">
        <v>451</v>
      </c>
      <c r="F46" s="132" t="s">
        <v>708</v>
      </c>
      <c r="G46" s="309"/>
      <c r="H46" s="132"/>
      <c r="I46" s="132" t="s">
        <v>74</v>
      </c>
      <c r="J46" s="308" t="s">
        <v>73</v>
      </c>
      <c r="K46" s="132" t="s">
        <v>74</v>
      </c>
      <c r="L46" s="125" t="s">
        <v>721</v>
      </c>
      <c r="M46" s="291">
        <v>45809</v>
      </c>
      <c r="N46" s="291">
        <v>45837</v>
      </c>
      <c r="O46" s="132"/>
      <c r="P46" s="310"/>
      <c r="Q46" s="326">
        <v>0</v>
      </c>
      <c r="R46" s="326">
        <v>0</v>
      </c>
      <c r="S46" s="329">
        <v>0</v>
      </c>
      <c r="T46" s="132">
        <v>0</v>
      </c>
      <c r="U46" s="328">
        <v>0</v>
      </c>
      <c r="V46" s="18">
        <v>8</v>
      </c>
      <c r="W46" s="286">
        <v>302.08</v>
      </c>
      <c r="X46" s="132">
        <v>8</v>
      </c>
      <c r="Y46" s="325">
        <f t="shared" si="1"/>
        <v>2416.64</v>
      </c>
      <c r="Z46" s="325">
        <f t="shared" si="2"/>
        <v>2416.64</v>
      </c>
      <c r="AA46" s="18" t="s">
        <v>453</v>
      </c>
    </row>
    <row r="47" spans="1:29" ht="15.75" customHeight="1" x14ac:dyDescent="0.2">
      <c r="A47" s="163" t="s">
        <v>374</v>
      </c>
      <c r="B47" s="18" t="s">
        <v>751</v>
      </c>
      <c r="C47" s="21" t="s">
        <v>771</v>
      </c>
      <c r="D47" s="303" t="s">
        <v>772</v>
      </c>
      <c r="E47" s="132" t="s">
        <v>451</v>
      </c>
      <c r="F47" s="132" t="s">
        <v>708</v>
      </c>
      <c r="G47" s="309"/>
      <c r="H47" s="132"/>
      <c r="I47" s="132" t="s">
        <v>74</v>
      </c>
      <c r="J47" s="308" t="s">
        <v>73</v>
      </c>
      <c r="K47" s="132" t="s">
        <v>74</v>
      </c>
      <c r="L47" s="125" t="s">
        <v>721</v>
      </c>
      <c r="M47" s="291">
        <v>45810</v>
      </c>
      <c r="N47" s="291">
        <v>45838</v>
      </c>
      <c r="O47" s="132"/>
      <c r="P47" s="310"/>
      <c r="Q47" s="326">
        <v>0</v>
      </c>
      <c r="R47" s="326">
        <v>0</v>
      </c>
      <c r="S47" s="329">
        <v>0</v>
      </c>
      <c r="T47" s="132">
        <v>0</v>
      </c>
      <c r="U47" s="328">
        <v>0</v>
      </c>
      <c r="V47" s="18">
        <v>8</v>
      </c>
      <c r="W47" s="286">
        <v>302.08</v>
      </c>
      <c r="X47" s="132">
        <v>8</v>
      </c>
      <c r="Y47" s="325">
        <f t="shared" si="1"/>
        <v>2416.64</v>
      </c>
      <c r="Z47" s="325">
        <f t="shared" si="2"/>
        <v>2416.64</v>
      </c>
      <c r="AA47" s="18" t="s">
        <v>453</v>
      </c>
    </row>
    <row r="48" spans="1:29" ht="15.75" customHeight="1" x14ac:dyDescent="0.2">
      <c r="A48" s="163" t="s">
        <v>374</v>
      </c>
      <c r="B48" s="18" t="s">
        <v>751</v>
      </c>
      <c r="C48" s="21" t="s">
        <v>354</v>
      </c>
      <c r="D48" s="132" t="s">
        <v>729</v>
      </c>
      <c r="E48" s="132" t="s">
        <v>451</v>
      </c>
      <c r="F48" s="132" t="s">
        <v>708</v>
      </c>
      <c r="G48" s="309"/>
      <c r="H48" s="132"/>
      <c r="I48" s="132" t="s">
        <v>74</v>
      </c>
      <c r="J48" s="308" t="s">
        <v>73</v>
      </c>
      <c r="K48" s="132" t="s">
        <v>74</v>
      </c>
      <c r="L48" s="125" t="s">
        <v>721</v>
      </c>
      <c r="M48" s="291">
        <v>45809</v>
      </c>
      <c r="N48" s="291">
        <v>45809</v>
      </c>
      <c r="O48" s="132"/>
      <c r="P48" s="310"/>
      <c r="Q48" s="326">
        <v>0</v>
      </c>
      <c r="R48" s="326">
        <v>0</v>
      </c>
      <c r="S48" s="329">
        <v>0</v>
      </c>
      <c r="T48" s="132">
        <v>0</v>
      </c>
      <c r="U48" s="328">
        <v>0</v>
      </c>
      <c r="V48" s="18">
        <v>1</v>
      </c>
      <c r="W48" s="286">
        <v>302.08</v>
      </c>
      <c r="X48" s="132">
        <v>1</v>
      </c>
      <c r="Y48" s="325">
        <f t="shared" si="1"/>
        <v>302.08</v>
      </c>
      <c r="Z48" s="325">
        <f t="shared" si="2"/>
        <v>302.08</v>
      </c>
      <c r="AA48" s="18" t="s">
        <v>453</v>
      </c>
    </row>
    <row r="49" spans="1:27" ht="15.75" customHeight="1" x14ac:dyDescent="0.2">
      <c r="A49" s="163" t="s">
        <v>374</v>
      </c>
      <c r="B49" s="18" t="s">
        <v>751</v>
      </c>
      <c r="C49" s="21" t="s">
        <v>156</v>
      </c>
      <c r="D49" s="132" t="s">
        <v>730</v>
      </c>
      <c r="E49" s="132" t="s">
        <v>451</v>
      </c>
      <c r="F49" s="132" t="s">
        <v>708</v>
      </c>
      <c r="G49" s="309"/>
      <c r="H49" s="132"/>
      <c r="I49" s="132" t="s">
        <v>74</v>
      </c>
      <c r="J49" s="308" t="s">
        <v>73</v>
      </c>
      <c r="K49" s="132" t="s">
        <v>74</v>
      </c>
      <c r="L49" s="125" t="s">
        <v>721</v>
      </c>
      <c r="M49" s="291">
        <v>45817</v>
      </c>
      <c r="N49" s="291">
        <v>45837</v>
      </c>
      <c r="O49" s="132"/>
      <c r="P49" s="310"/>
      <c r="Q49" s="326">
        <v>0</v>
      </c>
      <c r="R49" s="326">
        <v>0</v>
      </c>
      <c r="S49" s="329">
        <v>0</v>
      </c>
      <c r="T49" s="132">
        <v>0</v>
      </c>
      <c r="U49" s="328">
        <v>0</v>
      </c>
      <c r="V49" s="18">
        <v>10</v>
      </c>
      <c r="W49" s="286">
        <v>302.08</v>
      </c>
      <c r="X49" s="132">
        <v>10</v>
      </c>
      <c r="Y49" s="325">
        <f t="shared" si="1"/>
        <v>3020.7999999999997</v>
      </c>
      <c r="Z49" s="325">
        <f t="shared" si="2"/>
        <v>3020.7999999999997</v>
      </c>
      <c r="AA49" s="18" t="s">
        <v>453</v>
      </c>
    </row>
    <row r="50" spans="1:27" ht="15.75" customHeight="1" x14ac:dyDescent="0.2">
      <c r="A50" s="18" t="s">
        <v>75</v>
      </c>
      <c r="B50" s="18" t="s">
        <v>751</v>
      </c>
      <c r="C50" s="21" t="s">
        <v>152</v>
      </c>
      <c r="D50" s="308" t="s">
        <v>731</v>
      </c>
      <c r="E50" s="132" t="s">
        <v>451</v>
      </c>
      <c r="F50" s="132" t="s">
        <v>708</v>
      </c>
      <c r="G50" s="309"/>
      <c r="H50" s="308"/>
      <c r="I50" s="308" t="s">
        <v>74</v>
      </c>
      <c r="J50" s="308" t="s">
        <v>73</v>
      </c>
      <c r="K50" s="308" t="s">
        <v>74</v>
      </c>
      <c r="L50" s="125" t="s">
        <v>721</v>
      </c>
      <c r="M50" s="311">
        <v>45812</v>
      </c>
      <c r="N50" s="311">
        <v>45832</v>
      </c>
      <c r="O50" s="308"/>
      <c r="P50" s="312"/>
      <c r="Q50" s="330">
        <v>0</v>
      </c>
      <c r="R50" s="330">
        <v>0</v>
      </c>
      <c r="S50" s="329">
        <v>0</v>
      </c>
      <c r="T50" s="132">
        <v>0</v>
      </c>
      <c r="U50" s="328">
        <v>0</v>
      </c>
      <c r="V50" s="18">
        <v>7</v>
      </c>
      <c r="W50" s="286">
        <v>302.08</v>
      </c>
      <c r="X50" s="132">
        <v>7</v>
      </c>
      <c r="Y50" s="325">
        <f t="shared" si="1"/>
        <v>2114.56</v>
      </c>
      <c r="Z50" s="325">
        <f t="shared" si="2"/>
        <v>2114.56</v>
      </c>
      <c r="AA50" s="18" t="s">
        <v>453</v>
      </c>
    </row>
    <row r="51" spans="1:27" ht="15.75" customHeight="1" x14ac:dyDescent="0.2">
      <c r="A51" s="18" t="s">
        <v>75</v>
      </c>
      <c r="B51" s="18" t="s">
        <v>751</v>
      </c>
      <c r="C51" s="21" t="s">
        <v>151</v>
      </c>
      <c r="D51" s="308" t="s">
        <v>419</v>
      </c>
      <c r="E51" s="132" t="s">
        <v>451</v>
      </c>
      <c r="F51" s="132" t="s">
        <v>708</v>
      </c>
      <c r="G51" s="309"/>
      <c r="H51" s="308"/>
      <c r="I51" s="308" t="s">
        <v>74</v>
      </c>
      <c r="J51" s="308" t="s">
        <v>73</v>
      </c>
      <c r="K51" s="308" t="s">
        <v>74</v>
      </c>
      <c r="L51" s="125" t="s">
        <v>721</v>
      </c>
      <c r="M51" s="311">
        <v>45817</v>
      </c>
      <c r="N51" s="311">
        <v>45838</v>
      </c>
      <c r="O51" s="308"/>
      <c r="P51" s="312"/>
      <c r="Q51" s="330">
        <v>0</v>
      </c>
      <c r="R51" s="330">
        <v>0</v>
      </c>
      <c r="S51" s="329">
        <v>0</v>
      </c>
      <c r="T51" s="132">
        <v>0</v>
      </c>
      <c r="U51" s="328">
        <v>0</v>
      </c>
      <c r="V51" s="18">
        <v>11</v>
      </c>
      <c r="W51" s="286">
        <v>302.08</v>
      </c>
      <c r="X51" s="132">
        <v>11</v>
      </c>
      <c r="Y51" s="325">
        <f t="shared" si="1"/>
        <v>3322.8799999999997</v>
      </c>
      <c r="Z51" s="325">
        <f t="shared" si="2"/>
        <v>3322.8799999999997</v>
      </c>
      <c r="AA51" s="18" t="s">
        <v>453</v>
      </c>
    </row>
    <row r="52" spans="1:27" ht="15.75" customHeight="1" x14ac:dyDescent="0.2">
      <c r="A52" s="18" t="s">
        <v>75</v>
      </c>
      <c r="B52" s="18" t="s">
        <v>751</v>
      </c>
      <c r="C52" s="21" t="s">
        <v>353</v>
      </c>
      <c r="D52" s="308" t="s">
        <v>723</v>
      </c>
      <c r="E52" s="132" t="s">
        <v>451</v>
      </c>
      <c r="F52" s="132" t="s">
        <v>708</v>
      </c>
      <c r="G52" s="309"/>
      <c r="H52" s="308"/>
      <c r="I52" s="308" t="s">
        <v>74</v>
      </c>
      <c r="J52" s="308" t="s">
        <v>73</v>
      </c>
      <c r="K52" s="308" t="s">
        <v>74</v>
      </c>
      <c r="L52" s="125" t="s">
        <v>721</v>
      </c>
      <c r="M52" s="311">
        <v>45812</v>
      </c>
      <c r="N52" s="311">
        <v>45832</v>
      </c>
      <c r="O52" s="308"/>
      <c r="P52" s="312"/>
      <c r="Q52" s="330">
        <v>0</v>
      </c>
      <c r="R52" s="330">
        <v>0</v>
      </c>
      <c r="S52" s="329">
        <v>0</v>
      </c>
      <c r="T52" s="132">
        <v>0</v>
      </c>
      <c r="U52" s="328">
        <v>0</v>
      </c>
      <c r="V52" s="18">
        <v>7</v>
      </c>
      <c r="W52" s="286">
        <v>302.08</v>
      </c>
      <c r="X52" s="132">
        <v>7</v>
      </c>
      <c r="Y52" s="325">
        <f t="shared" si="1"/>
        <v>2114.56</v>
      </c>
      <c r="Z52" s="325">
        <f t="shared" si="2"/>
        <v>2114.56</v>
      </c>
      <c r="AA52" s="18" t="s">
        <v>453</v>
      </c>
    </row>
    <row r="53" spans="1:27" ht="15.75" customHeight="1" x14ac:dyDescent="0.2">
      <c r="A53" s="18" t="s">
        <v>75</v>
      </c>
      <c r="B53" s="18" t="s">
        <v>751</v>
      </c>
      <c r="C53" s="21" t="s">
        <v>161</v>
      </c>
      <c r="D53" s="132" t="s">
        <v>734</v>
      </c>
      <c r="E53" s="132" t="s">
        <v>451</v>
      </c>
      <c r="F53" s="132" t="s">
        <v>708</v>
      </c>
      <c r="G53" s="309"/>
      <c r="H53" s="308"/>
      <c r="I53" s="132" t="s">
        <v>74</v>
      </c>
      <c r="J53" s="308" t="s">
        <v>73</v>
      </c>
      <c r="K53" s="132" t="s">
        <v>74</v>
      </c>
      <c r="L53" s="125" t="s">
        <v>733</v>
      </c>
      <c r="M53" s="291">
        <v>45810</v>
      </c>
      <c r="N53" s="291">
        <v>45833</v>
      </c>
      <c r="O53" s="132"/>
      <c r="P53" s="310"/>
      <c r="Q53" s="326">
        <v>0</v>
      </c>
      <c r="R53" s="326">
        <v>0</v>
      </c>
      <c r="S53" s="331">
        <v>0</v>
      </c>
      <c r="T53" s="132">
        <v>0</v>
      </c>
      <c r="U53" s="328">
        <v>0</v>
      </c>
      <c r="V53" s="18">
        <v>12</v>
      </c>
      <c r="W53" s="286">
        <v>302.08</v>
      </c>
      <c r="X53" s="132">
        <v>12</v>
      </c>
      <c r="Y53" s="325">
        <f t="shared" si="1"/>
        <v>3624.96</v>
      </c>
      <c r="Z53" s="325">
        <f t="shared" si="2"/>
        <v>3624.96</v>
      </c>
      <c r="AA53" s="18" t="s">
        <v>453</v>
      </c>
    </row>
    <row r="54" spans="1:27" ht="15.75" customHeight="1" x14ac:dyDescent="0.2">
      <c r="A54" s="163" t="s">
        <v>374</v>
      </c>
      <c r="B54" s="18" t="s">
        <v>751</v>
      </c>
      <c r="C54" s="21" t="s">
        <v>163</v>
      </c>
      <c r="D54" s="132" t="s">
        <v>735</v>
      </c>
      <c r="E54" s="132" t="s">
        <v>451</v>
      </c>
      <c r="F54" s="132" t="s">
        <v>708</v>
      </c>
      <c r="G54" s="309"/>
      <c r="H54" s="308"/>
      <c r="I54" s="132" t="s">
        <v>74</v>
      </c>
      <c r="J54" s="308" t="s">
        <v>73</v>
      </c>
      <c r="K54" s="132" t="s">
        <v>74</v>
      </c>
      <c r="L54" s="125" t="s">
        <v>733</v>
      </c>
      <c r="M54" s="291">
        <v>45812</v>
      </c>
      <c r="N54" s="291">
        <v>45821</v>
      </c>
      <c r="O54" s="132"/>
      <c r="P54" s="310"/>
      <c r="Q54" s="326">
        <v>0</v>
      </c>
      <c r="R54" s="326">
        <v>0</v>
      </c>
      <c r="S54" s="331">
        <v>0</v>
      </c>
      <c r="T54" s="132">
        <v>0</v>
      </c>
      <c r="U54" s="328">
        <v>0</v>
      </c>
      <c r="V54" s="18">
        <v>7</v>
      </c>
      <c r="W54" s="286">
        <v>302.08</v>
      </c>
      <c r="X54" s="132">
        <v>7</v>
      </c>
      <c r="Y54" s="325">
        <f t="shared" si="1"/>
        <v>2114.56</v>
      </c>
      <c r="Z54" s="325">
        <f t="shared" si="2"/>
        <v>2114.56</v>
      </c>
      <c r="AA54" s="18" t="s">
        <v>453</v>
      </c>
    </row>
    <row r="55" spans="1:27" ht="15.75" customHeight="1" x14ac:dyDescent="0.2">
      <c r="A55" s="163" t="s">
        <v>374</v>
      </c>
      <c r="B55" s="18" t="s">
        <v>751</v>
      </c>
      <c r="C55" s="21" t="s">
        <v>165</v>
      </c>
      <c r="D55" s="132" t="s">
        <v>736</v>
      </c>
      <c r="E55" s="132" t="s">
        <v>451</v>
      </c>
      <c r="F55" s="132" t="s">
        <v>708</v>
      </c>
      <c r="G55" s="309"/>
      <c r="H55" s="308"/>
      <c r="I55" s="132" t="s">
        <v>74</v>
      </c>
      <c r="J55" s="308" t="s">
        <v>73</v>
      </c>
      <c r="K55" s="132" t="s">
        <v>74</v>
      </c>
      <c r="L55" s="125" t="s">
        <v>733</v>
      </c>
      <c r="M55" s="291">
        <v>45810</v>
      </c>
      <c r="N55" s="291">
        <v>45838</v>
      </c>
      <c r="O55" s="132"/>
      <c r="P55" s="310"/>
      <c r="Q55" s="326">
        <v>0</v>
      </c>
      <c r="R55" s="326">
        <v>0</v>
      </c>
      <c r="S55" s="331">
        <v>0</v>
      </c>
      <c r="T55" s="132">
        <v>0</v>
      </c>
      <c r="U55" s="328">
        <v>0</v>
      </c>
      <c r="V55" s="18">
        <v>8</v>
      </c>
      <c r="W55" s="286">
        <v>302.08</v>
      </c>
      <c r="X55" s="132">
        <v>8</v>
      </c>
      <c r="Y55" s="325">
        <f t="shared" si="1"/>
        <v>2416.64</v>
      </c>
      <c r="Z55" s="325">
        <f t="shared" si="2"/>
        <v>2416.64</v>
      </c>
      <c r="AA55" s="18" t="s">
        <v>453</v>
      </c>
    </row>
    <row r="56" spans="1:27" ht="15.75" customHeight="1" x14ac:dyDescent="0.2">
      <c r="A56" s="163" t="s">
        <v>374</v>
      </c>
      <c r="B56" s="18" t="s">
        <v>751</v>
      </c>
      <c r="C56" s="303" t="s">
        <v>737</v>
      </c>
      <c r="D56" s="303" t="s">
        <v>738</v>
      </c>
      <c r="E56" s="132" t="s">
        <v>451</v>
      </c>
      <c r="F56" s="132" t="s">
        <v>708</v>
      </c>
      <c r="G56" s="309"/>
      <c r="H56" s="308"/>
      <c r="I56" s="132">
        <v>8</v>
      </c>
      <c r="J56" s="308" t="s">
        <v>73</v>
      </c>
      <c r="K56" s="132" t="s">
        <v>74</v>
      </c>
      <c r="L56" s="125" t="s">
        <v>733</v>
      </c>
      <c r="M56" s="291">
        <v>45809</v>
      </c>
      <c r="N56" s="291">
        <v>45837</v>
      </c>
      <c r="O56" s="132"/>
      <c r="P56" s="310"/>
      <c r="Q56" s="326">
        <v>0</v>
      </c>
      <c r="R56" s="326">
        <v>0</v>
      </c>
      <c r="S56" s="331">
        <v>0</v>
      </c>
      <c r="T56" s="132">
        <v>0</v>
      </c>
      <c r="U56" s="328">
        <v>0</v>
      </c>
      <c r="V56" s="18">
        <v>8</v>
      </c>
      <c r="W56" s="286">
        <v>302.08</v>
      </c>
      <c r="X56" s="132">
        <v>8</v>
      </c>
      <c r="Y56" s="325">
        <f t="shared" si="1"/>
        <v>2416.64</v>
      </c>
      <c r="Z56" s="325">
        <f t="shared" si="2"/>
        <v>2416.64</v>
      </c>
      <c r="AA56" s="18" t="s">
        <v>453</v>
      </c>
    </row>
    <row r="57" spans="1:27" ht="15.75" customHeight="1" x14ac:dyDescent="0.2">
      <c r="A57" s="18" t="s">
        <v>75</v>
      </c>
      <c r="B57" s="18" t="s">
        <v>751</v>
      </c>
      <c r="C57" s="21" t="s">
        <v>164</v>
      </c>
      <c r="D57" s="132" t="s">
        <v>739</v>
      </c>
      <c r="E57" s="132" t="s">
        <v>451</v>
      </c>
      <c r="F57" s="132" t="s">
        <v>708</v>
      </c>
      <c r="G57" s="309"/>
      <c r="H57" s="308"/>
      <c r="I57" s="132" t="s">
        <v>74</v>
      </c>
      <c r="J57" s="308" t="s">
        <v>73</v>
      </c>
      <c r="K57" s="132" t="s">
        <v>74</v>
      </c>
      <c r="L57" s="125" t="s">
        <v>733</v>
      </c>
      <c r="M57" s="291">
        <v>45809</v>
      </c>
      <c r="N57" s="291">
        <v>45837</v>
      </c>
      <c r="O57" s="132"/>
      <c r="P57" s="310"/>
      <c r="Q57" s="326">
        <v>0</v>
      </c>
      <c r="R57" s="326">
        <v>0</v>
      </c>
      <c r="S57" s="329">
        <v>0</v>
      </c>
      <c r="T57" s="132">
        <v>0</v>
      </c>
      <c r="U57" s="328">
        <v>0</v>
      </c>
      <c r="V57" s="18">
        <v>8</v>
      </c>
      <c r="W57" s="286">
        <v>302.08</v>
      </c>
      <c r="X57" s="132">
        <v>8</v>
      </c>
      <c r="Y57" s="325">
        <f t="shared" si="1"/>
        <v>2416.64</v>
      </c>
      <c r="Z57" s="325">
        <f t="shared" si="2"/>
        <v>2416.64</v>
      </c>
      <c r="AA57" s="18" t="s">
        <v>453</v>
      </c>
    </row>
    <row r="58" spans="1:27" ht="15.75" customHeight="1" x14ac:dyDescent="0.2">
      <c r="A58" s="18" t="s">
        <v>75</v>
      </c>
      <c r="B58" s="18" t="s">
        <v>751</v>
      </c>
      <c r="C58" s="21" t="s">
        <v>361</v>
      </c>
      <c r="D58" s="132" t="s">
        <v>740</v>
      </c>
      <c r="E58" s="132" t="s">
        <v>451</v>
      </c>
      <c r="F58" s="132" t="s">
        <v>708</v>
      </c>
      <c r="G58" s="309"/>
      <c r="H58" s="308"/>
      <c r="I58" s="132" t="s">
        <v>74</v>
      </c>
      <c r="J58" s="308" t="s">
        <v>73</v>
      </c>
      <c r="K58" s="132" t="s">
        <v>74</v>
      </c>
      <c r="L58" s="125" t="s">
        <v>733</v>
      </c>
      <c r="M58" s="291">
        <v>45810</v>
      </c>
      <c r="N58" s="291">
        <v>45837</v>
      </c>
      <c r="O58" s="132"/>
      <c r="P58" s="310"/>
      <c r="Q58" s="326">
        <v>0</v>
      </c>
      <c r="R58" s="326">
        <v>0</v>
      </c>
      <c r="S58" s="329">
        <v>0</v>
      </c>
      <c r="T58" s="132">
        <v>0</v>
      </c>
      <c r="U58" s="328">
        <v>0</v>
      </c>
      <c r="V58" s="18">
        <v>8</v>
      </c>
      <c r="W58" s="286">
        <v>302.08</v>
      </c>
      <c r="X58" s="132">
        <v>8</v>
      </c>
      <c r="Y58" s="325">
        <f t="shared" si="1"/>
        <v>2416.64</v>
      </c>
      <c r="Z58" s="325">
        <f t="shared" si="2"/>
        <v>2416.64</v>
      </c>
      <c r="AA58" s="18" t="s">
        <v>453</v>
      </c>
    </row>
    <row r="59" spans="1:27" ht="15.75" customHeight="1" x14ac:dyDescent="0.2">
      <c r="A59" s="18" t="s">
        <v>75</v>
      </c>
      <c r="B59" s="18" t="s">
        <v>751</v>
      </c>
      <c r="C59" s="21" t="s">
        <v>172</v>
      </c>
      <c r="D59" s="303" t="s">
        <v>743</v>
      </c>
      <c r="E59" s="132" t="s">
        <v>451</v>
      </c>
      <c r="F59" s="132" t="s">
        <v>708</v>
      </c>
      <c r="G59" s="309"/>
      <c r="H59" s="308"/>
      <c r="I59" s="132" t="s">
        <v>74</v>
      </c>
      <c r="J59" s="308" t="s">
        <v>73</v>
      </c>
      <c r="K59" s="132" t="s">
        <v>74</v>
      </c>
      <c r="L59" s="125" t="s">
        <v>733</v>
      </c>
      <c r="M59" s="291">
        <v>45812</v>
      </c>
      <c r="N59" s="291">
        <v>45832</v>
      </c>
      <c r="O59" s="132"/>
      <c r="P59" s="310"/>
      <c r="Q59" s="326">
        <v>0</v>
      </c>
      <c r="R59" s="326">
        <v>0</v>
      </c>
      <c r="S59" s="329">
        <v>0</v>
      </c>
      <c r="T59" s="132">
        <v>0</v>
      </c>
      <c r="U59" s="328">
        <v>0</v>
      </c>
      <c r="V59" s="18">
        <v>7</v>
      </c>
      <c r="W59" s="286">
        <v>302.08</v>
      </c>
      <c r="X59" s="132">
        <v>7</v>
      </c>
      <c r="Y59" s="325">
        <f t="shared" si="1"/>
        <v>2114.56</v>
      </c>
      <c r="Z59" s="325">
        <f t="shared" si="2"/>
        <v>2114.56</v>
      </c>
      <c r="AA59" s="18" t="s">
        <v>453</v>
      </c>
    </row>
    <row r="60" spans="1:27" ht="15.75" customHeight="1" x14ac:dyDescent="0.2">
      <c r="A60" s="18" t="s">
        <v>75</v>
      </c>
      <c r="B60" s="18" t="s">
        <v>751</v>
      </c>
      <c r="C60" s="21" t="s">
        <v>773</v>
      </c>
      <c r="D60" s="303" t="s">
        <v>774</v>
      </c>
      <c r="E60" s="132" t="s">
        <v>451</v>
      </c>
      <c r="F60" s="132" t="s">
        <v>708</v>
      </c>
      <c r="G60" s="309"/>
      <c r="H60" s="308"/>
      <c r="I60" s="132" t="s">
        <v>74</v>
      </c>
      <c r="J60" s="308" t="s">
        <v>73</v>
      </c>
      <c r="K60" s="132" t="s">
        <v>74</v>
      </c>
      <c r="L60" s="125" t="s">
        <v>733</v>
      </c>
      <c r="M60" s="291">
        <v>45812</v>
      </c>
      <c r="N60" s="291">
        <v>45832</v>
      </c>
      <c r="O60" s="132"/>
      <c r="P60" s="310"/>
      <c r="Q60" s="326">
        <v>0</v>
      </c>
      <c r="R60" s="326">
        <v>0</v>
      </c>
      <c r="S60" s="339">
        <v>0</v>
      </c>
      <c r="T60" s="132">
        <v>0</v>
      </c>
      <c r="U60" s="328">
        <v>0</v>
      </c>
      <c r="V60" s="18">
        <v>7</v>
      </c>
      <c r="W60" s="286">
        <v>302.08</v>
      </c>
      <c r="X60" s="132">
        <v>7</v>
      </c>
      <c r="Y60" s="325">
        <f t="shared" si="1"/>
        <v>2114.56</v>
      </c>
      <c r="Z60" s="325">
        <f t="shared" si="2"/>
        <v>2114.56</v>
      </c>
      <c r="AA60" s="18" t="s">
        <v>453</v>
      </c>
    </row>
    <row r="61" spans="1:27" ht="15.75" customHeight="1" x14ac:dyDescent="0.2">
      <c r="A61" s="163" t="s">
        <v>374</v>
      </c>
      <c r="B61" s="18" t="s">
        <v>751</v>
      </c>
      <c r="C61" s="303" t="s">
        <v>745</v>
      </c>
      <c r="D61" s="303" t="s">
        <v>746</v>
      </c>
      <c r="E61" s="132" t="s">
        <v>451</v>
      </c>
      <c r="F61" s="132" t="s">
        <v>708</v>
      </c>
      <c r="G61" s="309"/>
      <c r="H61" s="308"/>
      <c r="I61" s="132" t="s">
        <v>74</v>
      </c>
      <c r="J61" s="308" t="s">
        <v>73</v>
      </c>
      <c r="K61" s="132" t="s">
        <v>74</v>
      </c>
      <c r="L61" s="125" t="s">
        <v>733</v>
      </c>
      <c r="M61" s="291">
        <v>45814</v>
      </c>
      <c r="N61" s="291">
        <v>45834</v>
      </c>
      <c r="O61" s="132"/>
      <c r="P61" s="310"/>
      <c r="Q61" s="326">
        <v>0</v>
      </c>
      <c r="R61" s="326">
        <v>0</v>
      </c>
      <c r="S61" s="339">
        <v>0</v>
      </c>
      <c r="T61" s="132">
        <v>0</v>
      </c>
      <c r="U61" s="328">
        <v>0</v>
      </c>
      <c r="V61" s="18">
        <v>7</v>
      </c>
      <c r="W61" s="286">
        <v>302.08</v>
      </c>
      <c r="X61" s="132">
        <v>7</v>
      </c>
      <c r="Y61" s="340">
        <f t="shared" si="1"/>
        <v>2114.56</v>
      </c>
      <c r="Z61" s="340">
        <f t="shared" si="2"/>
        <v>2114.56</v>
      </c>
      <c r="AA61" s="18" t="s">
        <v>453</v>
      </c>
    </row>
    <row r="62" spans="1:27" ht="15.75" customHeight="1" x14ac:dyDescent="0.2">
      <c r="A62" s="163" t="s">
        <v>374</v>
      </c>
      <c r="B62" s="18" t="s">
        <v>751</v>
      </c>
      <c r="C62" s="303" t="s">
        <v>747</v>
      </c>
      <c r="D62" s="303" t="s">
        <v>748</v>
      </c>
      <c r="E62" s="132" t="s">
        <v>451</v>
      </c>
      <c r="F62" s="332" t="s">
        <v>708</v>
      </c>
      <c r="G62" s="309"/>
      <c r="H62" s="308"/>
      <c r="I62" s="132" t="s">
        <v>74</v>
      </c>
      <c r="J62" s="308" t="s">
        <v>73</v>
      </c>
      <c r="K62" s="132" t="s">
        <v>74</v>
      </c>
      <c r="L62" s="125" t="s">
        <v>733</v>
      </c>
      <c r="M62" s="348">
        <v>45809</v>
      </c>
      <c r="N62" s="291">
        <v>45837</v>
      </c>
      <c r="O62" s="132"/>
      <c r="P62" s="310"/>
      <c r="Q62" s="326">
        <v>0</v>
      </c>
      <c r="R62" s="326">
        <v>0</v>
      </c>
      <c r="S62" s="339">
        <v>0</v>
      </c>
      <c r="T62" s="132">
        <v>0</v>
      </c>
      <c r="U62" s="328">
        <v>0</v>
      </c>
      <c r="V62" s="18">
        <v>8</v>
      </c>
      <c r="W62" s="286">
        <v>302.08</v>
      </c>
      <c r="X62" s="132">
        <v>8</v>
      </c>
      <c r="Y62" s="340">
        <f t="shared" si="1"/>
        <v>2416.64</v>
      </c>
      <c r="Z62" s="340">
        <f t="shared" si="2"/>
        <v>2416.64</v>
      </c>
      <c r="AA62" s="18" t="s">
        <v>453</v>
      </c>
    </row>
    <row r="63" spans="1:27" ht="15.75" customHeight="1" x14ac:dyDescent="0.2">
      <c r="A63" s="163" t="s">
        <v>374</v>
      </c>
      <c r="B63" s="18" t="s">
        <v>751</v>
      </c>
      <c r="C63" s="21" t="s">
        <v>169</v>
      </c>
      <c r="D63" s="132" t="s">
        <v>749</v>
      </c>
      <c r="E63" s="132" t="s">
        <v>451</v>
      </c>
      <c r="F63" s="332" t="s">
        <v>708</v>
      </c>
      <c r="G63" s="309"/>
      <c r="H63" s="308"/>
      <c r="I63" s="132" t="s">
        <v>74</v>
      </c>
      <c r="J63" s="308" t="s">
        <v>73</v>
      </c>
      <c r="K63" s="132" t="s">
        <v>74</v>
      </c>
      <c r="L63" s="125" t="s">
        <v>733</v>
      </c>
      <c r="M63" s="348">
        <v>45810</v>
      </c>
      <c r="N63" s="291">
        <v>45838</v>
      </c>
      <c r="O63" s="132"/>
      <c r="P63" s="310"/>
      <c r="Q63" s="326">
        <v>0</v>
      </c>
      <c r="R63" s="326">
        <v>0</v>
      </c>
      <c r="S63" s="339">
        <v>0</v>
      </c>
      <c r="T63" s="132">
        <v>0</v>
      </c>
      <c r="U63" s="328">
        <v>0</v>
      </c>
      <c r="V63" s="18">
        <v>8</v>
      </c>
      <c r="W63" s="286">
        <v>302.08</v>
      </c>
      <c r="X63" s="132">
        <v>8</v>
      </c>
      <c r="Y63" s="340">
        <f t="shared" si="1"/>
        <v>2416.64</v>
      </c>
      <c r="Z63" s="340">
        <f t="shared" si="2"/>
        <v>2416.64</v>
      </c>
      <c r="AA63" s="18" t="s">
        <v>453</v>
      </c>
    </row>
    <row r="64" spans="1:27" ht="15.75" customHeight="1" x14ac:dyDescent="0.2">
      <c r="A64" s="163" t="s">
        <v>374</v>
      </c>
      <c r="B64" s="18" t="s">
        <v>751</v>
      </c>
      <c r="C64" s="21" t="s">
        <v>166</v>
      </c>
      <c r="D64" s="132" t="s">
        <v>750</v>
      </c>
      <c r="E64" s="132" t="s">
        <v>451</v>
      </c>
      <c r="F64" s="332" t="s">
        <v>708</v>
      </c>
      <c r="G64" s="309"/>
      <c r="H64" s="308"/>
      <c r="I64" s="132" t="s">
        <v>74</v>
      </c>
      <c r="J64" s="308" t="s">
        <v>73</v>
      </c>
      <c r="K64" s="132" t="s">
        <v>74</v>
      </c>
      <c r="L64" s="125" t="s">
        <v>733</v>
      </c>
      <c r="M64" s="348">
        <v>45814</v>
      </c>
      <c r="N64" s="291">
        <v>45834</v>
      </c>
      <c r="O64" s="132"/>
      <c r="P64" s="310"/>
      <c r="Q64" s="326">
        <v>0</v>
      </c>
      <c r="R64" s="326">
        <v>0</v>
      </c>
      <c r="S64" s="339">
        <v>0</v>
      </c>
      <c r="T64" s="132">
        <v>0</v>
      </c>
      <c r="U64" s="328">
        <v>0</v>
      </c>
      <c r="V64" s="18">
        <v>7</v>
      </c>
      <c r="W64" s="286">
        <v>302.08</v>
      </c>
      <c r="X64" s="132">
        <v>7</v>
      </c>
      <c r="Y64" s="340">
        <f t="shared" si="1"/>
        <v>2114.56</v>
      </c>
      <c r="Z64" s="340">
        <f t="shared" si="2"/>
        <v>2114.56</v>
      </c>
      <c r="AA64" s="18" t="s">
        <v>453</v>
      </c>
    </row>
    <row r="65" spans="1:27" ht="15.75" customHeight="1" x14ac:dyDescent="0.2">
      <c r="A65" s="163" t="s">
        <v>374</v>
      </c>
      <c r="B65" s="18" t="s">
        <v>751</v>
      </c>
      <c r="C65" s="303" t="s">
        <v>777</v>
      </c>
      <c r="D65" s="303" t="s">
        <v>778</v>
      </c>
      <c r="E65" s="132" t="s">
        <v>451</v>
      </c>
      <c r="F65" s="332" t="s">
        <v>708</v>
      </c>
      <c r="G65" s="309"/>
      <c r="H65" s="308"/>
      <c r="I65" s="132" t="s">
        <v>74</v>
      </c>
      <c r="J65" s="308" t="s">
        <v>73</v>
      </c>
      <c r="K65" s="132" t="s">
        <v>74</v>
      </c>
      <c r="L65" s="125" t="s">
        <v>733</v>
      </c>
      <c r="M65" s="348">
        <v>45809</v>
      </c>
      <c r="N65" s="291">
        <v>45837</v>
      </c>
      <c r="O65" s="132"/>
      <c r="P65" s="310"/>
      <c r="Q65" s="326">
        <v>0</v>
      </c>
      <c r="R65" s="326">
        <v>0</v>
      </c>
      <c r="S65" s="339">
        <v>0</v>
      </c>
      <c r="T65" s="132">
        <v>0</v>
      </c>
      <c r="U65" s="328">
        <v>0</v>
      </c>
      <c r="V65" s="18">
        <v>8</v>
      </c>
      <c r="W65" s="286">
        <v>302.08</v>
      </c>
      <c r="X65" s="132">
        <v>8</v>
      </c>
      <c r="Y65" s="340">
        <f t="shared" si="1"/>
        <v>2416.64</v>
      </c>
      <c r="Z65" s="340">
        <f t="shared" si="2"/>
        <v>2416.64</v>
      </c>
      <c r="AA65" s="18" t="s">
        <v>453</v>
      </c>
    </row>
    <row r="66" spans="1:27" ht="28.5" x14ac:dyDescent="0.2">
      <c r="A66" s="163" t="s">
        <v>374</v>
      </c>
      <c r="B66" s="18" t="s">
        <v>133</v>
      </c>
      <c r="C66" s="100" t="s">
        <v>98</v>
      </c>
      <c r="D66" s="33" t="s">
        <v>99</v>
      </c>
      <c r="E66" s="33" t="s">
        <v>100</v>
      </c>
      <c r="F66" s="283" t="s">
        <v>820</v>
      </c>
      <c r="G66" s="51"/>
      <c r="H66" s="39"/>
      <c r="I66" s="39" t="s">
        <v>74</v>
      </c>
      <c r="J66" s="40" t="s">
        <v>76</v>
      </c>
      <c r="K66" s="39" t="s">
        <v>74</v>
      </c>
      <c r="L66" s="41" t="s">
        <v>821</v>
      </c>
      <c r="M66" s="165" t="s">
        <v>822</v>
      </c>
      <c r="N66" s="34" t="s">
        <v>822</v>
      </c>
      <c r="O66" s="35"/>
      <c r="P66" s="36"/>
      <c r="Q66" s="36">
        <v>0</v>
      </c>
      <c r="R66" s="36">
        <v>0</v>
      </c>
      <c r="S66" s="123">
        <f t="shared" ref="S66:S82" si="3">Q66+R66</f>
        <v>0</v>
      </c>
      <c r="T66" s="33">
        <v>0</v>
      </c>
      <c r="U66" s="36">
        <v>559.41</v>
      </c>
      <c r="V66" s="33">
        <v>4</v>
      </c>
      <c r="W66" s="36">
        <v>302.08</v>
      </c>
      <c r="X66" s="33">
        <v>4</v>
      </c>
      <c r="Y66" s="123">
        <v>1208.32</v>
      </c>
      <c r="Z66" s="123">
        <f t="shared" ref="Z66:Z71" si="4">S66+Y66</f>
        <v>1208.32</v>
      </c>
      <c r="AA66" s="122"/>
    </row>
    <row r="67" spans="1:27" ht="42.75" x14ac:dyDescent="0.2">
      <c r="A67" s="163" t="s">
        <v>374</v>
      </c>
      <c r="B67" s="18" t="s">
        <v>133</v>
      </c>
      <c r="C67" s="99" t="s">
        <v>101</v>
      </c>
      <c r="D67" s="18" t="s">
        <v>102</v>
      </c>
      <c r="E67" s="18" t="s">
        <v>103</v>
      </c>
      <c r="F67" s="333" t="s">
        <v>823</v>
      </c>
      <c r="G67" s="28"/>
      <c r="H67" s="18"/>
      <c r="I67" s="18" t="s">
        <v>74</v>
      </c>
      <c r="J67" s="17" t="s">
        <v>76</v>
      </c>
      <c r="K67" s="18" t="s">
        <v>74</v>
      </c>
      <c r="L67" s="29" t="s">
        <v>824</v>
      </c>
      <c r="M67" s="338" t="s">
        <v>825</v>
      </c>
      <c r="N67" s="30" t="s">
        <v>825</v>
      </c>
      <c r="O67" s="30"/>
      <c r="P67" s="31"/>
      <c r="Q67" s="31">
        <v>0</v>
      </c>
      <c r="R67" s="31">
        <v>0</v>
      </c>
      <c r="S67" s="109">
        <f t="shared" si="3"/>
        <v>0</v>
      </c>
      <c r="T67" s="18">
        <v>0</v>
      </c>
      <c r="U67" s="31">
        <v>0</v>
      </c>
      <c r="V67" s="18">
        <v>6</v>
      </c>
      <c r="W67" s="31">
        <v>302.08</v>
      </c>
      <c r="X67" s="18">
        <v>6</v>
      </c>
      <c r="Y67" s="109">
        <v>1812.48</v>
      </c>
      <c r="Z67" s="109">
        <f t="shared" si="4"/>
        <v>1812.48</v>
      </c>
      <c r="AA67" s="32"/>
    </row>
    <row r="68" spans="1:27" ht="71.25" x14ac:dyDescent="0.2">
      <c r="A68" s="163" t="s">
        <v>374</v>
      </c>
      <c r="B68" s="18" t="s">
        <v>133</v>
      </c>
      <c r="C68" s="99" t="s">
        <v>104</v>
      </c>
      <c r="D68" s="18" t="s">
        <v>105</v>
      </c>
      <c r="E68" s="18" t="s">
        <v>106</v>
      </c>
      <c r="F68" s="333" t="s">
        <v>107</v>
      </c>
      <c r="G68" s="28"/>
      <c r="H68" s="18"/>
      <c r="I68" s="18" t="s">
        <v>74</v>
      </c>
      <c r="J68" s="17" t="s">
        <v>76</v>
      </c>
      <c r="K68" s="18" t="s">
        <v>74</v>
      </c>
      <c r="L68" s="29" t="s">
        <v>826</v>
      </c>
      <c r="M68" s="338" t="s">
        <v>827</v>
      </c>
      <c r="N68" s="30" t="s">
        <v>827</v>
      </c>
      <c r="O68" s="30"/>
      <c r="P68" s="31"/>
      <c r="Q68" s="31">
        <v>0</v>
      </c>
      <c r="R68" s="31">
        <v>0</v>
      </c>
      <c r="S68" s="109">
        <f t="shared" si="3"/>
        <v>0</v>
      </c>
      <c r="T68" s="18">
        <v>0</v>
      </c>
      <c r="U68" s="31">
        <v>0</v>
      </c>
      <c r="V68" s="18">
        <v>7</v>
      </c>
      <c r="W68" s="102">
        <v>55</v>
      </c>
      <c r="X68" s="18">
        <v>7</v>
      </c>
      <c r="Y68" s="109">
        <v>385</v>
      </c>
      <c r="Z68" s="109">
        <f t="shared" si="4"/>
        <v>385</v>
      </c>
      <c r="AA68" s="32"/>
    </row>
    <row r="69" spans="1:27" ht="14.25" x14ac:dyDescent="0.2">
      <c r="A69" s="163" t="s">
        <v>374</v>
      </c>
      <c r="B69" s="18" t="s">
        <v>133</v>
      </c>
      <c r="C69" s="97" t="s">
        <v>226</v>
      </c>
      <c r="D69" s="39" t="s">
        <v>227</v>
      </c>
      <c r="E69" s="39" t="s">
        <v>228</v>
      </c>
      <c r="F69" s="334" t="s">
        <v>338</v>
      </c>
      <c r="G69" s="51"/>
      <c r="H69" s="39"/>
      <c r="I69" s="39" t="s">
        <v>74</v>
      </c>
      <c r="J69" s="40" t="s">
        <v>76</v>
      </c>
      <c r="K69" s="39" t="s">
        <v>74</v>
      </c>
      <c r="L69" s="41" t="s">
        <v>278</v>
      </c>
      <c r="M69" s="92">
        <v>45811</v>
      </c>
      <c r="N69" s="52">
        <v>45811</v>
      </c>
      <c r="O69" s="52"/>
      <c r="P69" s="102"/>
      <c r="Q69" s="102">
        <v>0</v>
      </c>
      <c r="R69" s="102">
        <v>0</v>
      </c>
      <c r="S69" s="109">
        <f t="shared" si="3"/>
        <v>0</v>
      </c>
      <c r="T69" s="39">
        <v>0</v>
      </c>
      <c r="U69" s="102">
        <v>0</v>
      </c>
      <c r="V69" s="39">
        <v>1</v>
      </c>
      <c r="W69" s="102">
        <v>55</v>
      </c>
      <c r="X69" s="39">
        <v>1</v>
      </c>
      <c r="Y69" s="109">
        <v>55</v>
      </c>
      <c r="Z69" s="109">
        <f t="shared" si="4"/>
        <v>55</v>
      </c>
      <c r="AA69" s="103" t="s">
        <v>295</v>
      </c>
    </row>
    <row r="70" spans="1:27" ht="28.5" x14ac:dyDescent="0.2">
      <c r="A70" s="163" t="s">
        <v>374</v>
      </c>
      <c r="B70" s="18" t="s">
        <v>133</v>
      </c>
      <c r="C70" s="97" t="s">
        <v>122</v>
      </c>
      <c r="D70" s="39" t="s">
        <v>123</v>
      </c>
      <c r="E70" s="39" t="s">
        <v>82</v>
      </c>
      <c r="F70" s="334" t="s">
        <v>120</v>
      </c>
      <c r="G70" s="51"/>
      <c r="H70" s="39"/>
      <c r="I70" s="39" t="s">
        <v>74</v>
      </c>
      <c r="J70" s="40" t="s">
        <v>121</v>
      </c>
      <c r="K70" s="39" t="s">
        <v>74</v>
      </c>
      <c r="L70" s="41" t="s">
        <v>828</v>
      </c>
      <c r="M70" s="92" t="s">
        <v>829</v>
      </c>
      <c r="N70" s="52" t="s">
        <v>829</v>
      </c>
      <c r="O70" s="52"/>
      <c r="P70" s="102"/>
      <c r="Q70" s="102">
        <v>0</v>
      </c>
      <c r="R70" s="102">
        <v>0</v>
      </c>
      <c r="S70" s="109">
        <f t="shared" si="3"/>
        <v>0</v>
      </c>
      <c r="T70" s="39">
        <v>0</v>
      </c>
      <c r="U70" s="102">
        <v>0</v>
      </c>
      <c r="V70" s="39">
        <v>4</v>
      </c>
      <c r="W70" s="102">
        <v>302.08</v>
      </c>
      <c r="X70" s="39">
        <v>4</v>
      </c>
      <c r="Y70" s="109">
        <f t="shared" ref="Y70:Y79" si="5">(T70*U70)+(V70*W70)</f>
        <v>1208.32</v>
      </c>
      <c r="Z70" s="109">
        <f t="shared" si="4"/>
        <v>1208.32</v>
      </c>
      <c r="AA70" s="103"/>
    </row>
    <row r="71" spans="1:27" ht="28.5" x14ac:dyDescent="0.2">
      <c r="A71" s="163" t="s">
        <v>374</v>
      </c>
      <c r="B71" s="18" t="s">
        <v>133</v>
      </c>
      <c r="C71" s="100" t="s">
        <v>232</v>
      </c>
      <c r="D71" s="33" t="s">
        <v>119</v>
      </c>
      <c r="E71" s="33" t="s">
        <v>110</v>
      </c>
      <c r="F71" s="283" t="s">
        <v>120</v>
      </c>
      <c r="G71" s="51"/>
      <c r="H71" s="39"/>
      <c r="I71" s="39" t="s">
        <v>74</v>
      </c>
      <c r="J71" s="40" t="s">
        <v>121</v>
      </c>
      <c r="K71" s="39" t="s">
        <v>74</v>
      </c>
      <c r="L71" s="41" t="s">
        <v>791</v>
      </c>
      <c r="M71" s="165" t="s">
        <v>830</v>
      </c>
      <c r="N71" s="34" t="s">
        <v>830</v>
      </c>
      <c r="O71" s="35"/>
      <c r="P71" s="36"/>
      <c r="Q71" s="36">
        <v>0</v>
      </c>
      <c r="R71" s="36">
        <v>0</v>
      </c>
      <c r="S71" s="123">
        <f t="shared" si="3"/>
        <v>0</v>
      </c>
      <c r="T71" s="33">
        <v>0</v>
      </c>
      <c r="U71" s="36">
        <v>527.75</v>
      </c>
      <c r="V71" s="33">
        <v>4</v>
      </c>
      <c r="W71" s="36">
        <v>302.08</v>
      </c>
      <c r="X71" s="33">
        <v>4</v>
      </c>
      <c r="Y71" s="123">
        <f t="shared" si="5"/>
        <v>1208.32</v>
      </c>
      <c r="Z71" s="123">
        <f t="shared" si="4"/>
        <v>1208.32</v>
      </c>
      <c r="AA71" s="122"/>
    </row>
    <row r="72" spans="1:27" ht="42.75" x14ac:dyDescent="0.2">
      <c r="A72" s="163" t="s">
        <v>374</v>
      </c>
      <c r="B72" s="18" t="s">
        <v>133</v>
      </c>
      <c r="C72" s="99" t="s">
        <v>128</v>
      </c>
      <c r="D72" s="18" t="s">
        <v>129</v>
      </c>
      <c r="E72" s="18" t="s">
        <v>112</v>
      </c>
      <c r="F72" s="333" t="s">
        <v>831</v>
      </c>
      <c r="G72" s="28"/>
      <c r="H72" s="18"/>
      <c r="I72" s="18" t="s">
        <v>74</v>
      </c>
      <c r="J72" s="17" t="s">
        <v>76</v>
      </c>
      <c r="K72" s="18" t="s">
        <v>74</v>
      </c>
      <c r="L72" s="29" t="s">
        <v>832</v>
      </c>
      <c r="M72" s="338" t="s">
        <v>833</v>
      </c>
      <c r="N72" s="30" t="s">
        <v>833</v>
      </c>
      <c r="O72" s="30"/>
      <c r="P72" s="31"/>
      <c r="Q72" s="31">
        <v>0</v>
      </c>
      <c r="R72" s="31">
        <v>0</v>
      </c>
      <c r="S72" s="109">
        <f t="shared" si="3"/>
        <v>0</v>
      </c>
      <c r="T72" s="18">
        <v>0</v>
      </c>
      <c r="U72" s="31">
        <v>0</v>
      </c>
      <c r="V72" s="18">
        <v>4</v>
      </c>
      <c r="W72" s="102">
        <v>302.08</v>
      </c>
      <c r="X72" s="18">
        <v>4</v>
      </c>
      <c r="Y72" s="109">
        <f t="shared" si="5"/>
        <v>1208.32</v>
      </c>
      <c r="Z72" s="109">
        <f>S72+Y72</f>
        <v>1208.32</v>
      </c>
      <c r="AA72" s="32"/>
    </row>
    <row r="73" spans="1:27" ht="42.75" x14ac:dyDescent="0.2">
      <c r="A73" s="163" t="s">
        <v>374</v>
      </c>
      <c r="B73" s="18" t="s">
        <v>133</v>
      </c>
      <c r="C73" s="99" t="s">
        <v>176</v>
      </c>
      <c r="D73" s="18" t="s">
        <v>177</v>
      </c>
      <c r="E73" s="18" t="s">
        <v>110</v>
      </c>
      <c r="F73" s="333" t="s">
        <v>127</v>
      </c>
      <c r="G73" s="28"/>
      <c r="H73" s="18"/>
      <c r="I73" s="18" t="s">
        <v>74</v>
      </c>
      <c r="J73" s="17" t="s">
        <v>76</v>
      </c>
      <c r="K73" s="18" t="s">
        <v>74</v>
      </c>
      <c r="L73" s="29" t="s">
        <v>834</v>
      </c>
      <c r="M73" s="338" t="s">
        <v>835</v>
      </c>
      <c r="N73" s="30" t="s">
        <v>835</v>
      </c>
      <c r="O73" s="30"/>
      <c r="P73" s="31"/>
      <c r="Q73" s="31">
        <v>0</v>
      </c>
      <c r="R73" s="31">
        <v>0</v>
      </c>
      <c r="S73" s="109">
        <f t="shared" si="3"/>
        <v>0</v>
      </c>
      <c r="T73" s="18">
        <v>0</v>
      </c>
      <c r="U73" s="31">
        <v>0</v>
      </c>
      <c r="V73" s="18">
        <v>4</v>
      </c>
      <c r="W73" s="102">
        <v>302.08</v>
      </c>
      <c r="X73" s="18">
        <v>4</v>
      </c>
      <c r="Y73" s="109">
        <f t="shared" si="5"/>
        <v>1208.32</v>
      </c>
      <c r="Z73" s="109">
        <f t="shared" ref="Z73:Z79" si="6">S73+Y73</f>
        <v>1208.32</v>
      </c>
      <c r="AA73" s="32"/>
    </row>
    <row r="74" spans="1:27" ht="42.75" x14ac:dyDescent="0.2">
      <c r="A74" s="163" t="s">
        <v>374</v>
      </c>
      <c r="B74" s="18" t="s">
        <v>133</v>
      </c>
      <c r="C74" s="100" t="s">
        <v>307</v>
      </c>
      <c r="D74" s="33" t="s">
        <v>126</v>
      </c>
      <c r="E74" s="33" t="s">
        <v>184</v>
      </c>
      <c r="F74" s="283" t="s">
        <v>836</v>
      </c>
      <c r="G74" s="51"/>
      <c r="H74" s="39"/>
      <c r="I74" s="39" t="s">
        <v>74</v>
      </c>
      <c r="J74" s="40" t="s">
        <v>76</v>
      </c>
      <c r="K74" s="39" t="s">
        <v>74</v>
      </c>
      <c r="L74" s="41" t="s">
        <v>837</v>
      </c>
      <c r="M74" s="165" t="s">
        <v>838</v>
      </c>
      <c r="N74" s="34" t="s">
        <v>838</v>
      </c>
      <c r="O74" s="35"/>
      <c r="P74" s="36"/>
      <c r="Q74" s="36">
        <v>0</v>
      </c>
      <c r="R74" s="36">
        <v>0</v>
      </c>
      <c r="S74" s="123">
        <f t="shared" si="3"/>
        <v>0</v>
      </c>
      <c r="T74" s="33">
        <v>0</v>
      </c>
      <c r="U74" s="36">
        <v>0</v>
      </c>
      <c r="V74" s="33">
        <v>3</v>
      </c>
      <c r="W74" s="36">
        <v>302.08</v>
      </c>
      <c r="X74" s="33">
        <v>3</v>
      </c>
      <c r="Y74" s="123">
        <f t="shared" si="5"/>
        <v>906.24</v>
      </c>
      <c r="Z74" s="123">
        <f t="shared" si="6"/>
        <v>906.24</v>
      </c>
      <c r="AA74" s="122"/>
    </row>
    <row r="75" spans="1:27" ht="14.25" x14ac:dyDescent="0.2">
      <c r="A75" s="163" t="s">
        <v>374</v>
      </c>
      <c r="B75" s="18" t="s">
        <v>133</v>
      </c>
      <c r="C75" s="99" t="s">
        <v>839</v>
      </c>
      <c r="D75" s="18" t="s">
        <v>840</v>
      </c>
      <c r="E75" s="18" t="s">
        <v>180</v>
      </c>
      <c r="F75" s="333" t="s">
        <v>841</v>
      </c>
      <c r="G75" s="28"/>
      <c r="H75" s="18"/>
      <c r="I75" s="18" t="s">
        <v>74</v>
      </c>
      <c r="J75" s="17" t="s">
        <v>76</v>
      </c>
      <c r="K75" s="18" t="s">
        <v>74</v>
      </c>
      <c r="L75" s="29" t="s">
        <v>842</v>
      </c>
      <c r="M75" s="338">
        <v>45810</v>
      </c>
      <c r="N75" s="30">
        <v>45810</v>
      </c>
      <c r="O75" s="30"/>
      <c r="P75" s="31"/>
      <c r="Q75" s="31">
        <v>0</v>
      </c>
      <c r="R75" s="31">
        <v>0</v>
      </c>
      <c r="S75" s="109">
        <f t="shared" si="3"/>
        <v>0</v>
      </c>
      <c r="T75" s="18">
        <v>0</v>
      </c>
      <c r="U75" s="31">
        <v>0</v>
      </c>
      <c r="V75" s="18">
        <v>1</v>
      </c>
      <c r="W75" s="102">
        <v>302.08</v>
      </c>
      <c r="X75" s="18">
        <v>1</v>
      </c>
      <c r="Y75" s="109">
        <f t="shared" si="5"/>
        <v>302.08</v>
      </c>
      <c r="Z75" s="109">
        <f t="shared" si="6"/>
        <v>302.08</v>
      </c>
      <c r="AA75" s="32"/>
    </row>
    <row r="76" spans="1:27" ht="42.75" x14ac:dyDescent="0.2">
      <c r="A76" s="163" t="s">
        <v>374</v>
      </c>
      <c r="B76" s="18" t="s">
        <v>133</v>
      </c>
      <c r="C76" s="367" t="s">
        <v>843</v>
      </c>
      <c r="D76" s="161" t="s">
        <v>844</v>
      </c>
      <c r="E76" s="161" t="s">
        <v>845</v>
      </c>
      <c r="F76" s="220" t="s">
        <v>846</v>
      </c>
      <c r="G76" s="28"/>
      <c r="H76" s="18"/>
      <c r="I76" s="18" t="s">
        <v>74</v>
      </c>
      <c r="J76" s="17" t="s">
        <v>276</v>
      </c>
      <c r="K76" s="18" t="s">
        <v>74</v>
      </c>
      <c r="L76" s="29" t="s">
        <v>693</v>
      </c>
      <c r="M76" s="157">
        <v>45812</v>
      </c>
      <c r="N76" s="158">
        <v>45812</v>
      </c>
      <c r="O76" s="159"/>
      <c r="P76" s="160"/>
      <c r="Q76" s="160">
        <v>0</v>
      </c>
      <c r="R76" s="160">
        <v>0</v>
      </c>
      <c r="S76" s="123">
        <f t="shared" si="3"/>
        <v>0</v>
      </c>
      <c r="T76" s="161">
        <v>0</v>
      </c>
      <c r="U76" s="160">
        <v>0</v>
      </c>
      <c r="V76" s="161">
        <v>1</v>
      </c>
      <c r="W76" s="160">
        <v>302.08</v>
      </c>
      <c r="X76" s="161">
        <v>1</v>
      </c>
      <c r="Y76" s="123">
        <f t="shared" si="5"/>
        <v>302.08</v>
      </c>
      <c r="Z76" s="123">
        <f t="shared" si="6"/>
        <v>302.08</v>
      </c>
      <c r="AA76" s="162"/>
    </row>
    <row r="77" spans="1:27" ht="28.5" x14ac:dyDescent="0.2">
      <c r="A77" s="163" t="s">
        <v>374</v>
      </c>
      <c r="B77" s="18" t="s">
        <v>133</v>
      </c>
      <c r="C77" s="367" t="s">
        <v>847</v>
      </c>
      <c r="D77" s="161" t="s">
        <v>844</v>
      </c>
      <c r="E77" s="161" t="s">
        <v>110</v>
      </c>
      <c r="F77" s="220" t="s">
        <v>848</v>
      </c>
      <c r="G77" s="28"/>
      <c r="H77" s="18"/>
      <c r="I77" s="18" t="s">
        <v>74</v>
      </c>
      <c r="J77" s="17" t="s">
        <v>76</v>
      </c>
      <c r="K77" s="18" t="s">
        <v>74</v>
      </c>
      <c r="L77" s="29" t="s">
        <v>849</v>
      </c>
      <c r="M77" s="157" t="s">
        <v>850</v>
      </c>
      <c r="N77" s="158" t="s">
        <v>850</v>
      </c>
      <c r="O77" s="159"/>
      <c r="P77" s="160"/>
      <c r="Q77" s="160">
        <v>0</v>
      </c>
      <c r="R77" s="160">
        <v>0</v>
      </c>
      <c r="S77" s="123">
        <f t="shared" si="3"/>
        <v>0</v>
      </c>
      <c r="T77" s="161">
        <v>0</v>
      </c>
      <c r="U77" s="160">
        <v>0</v>
      </c>
      <c r="V77" s="161">
        <v>3</v>
      </c>
      <c r="W77" s="160">
        <v>302.08</v>
      </c>
      <c r="X77" s="161">
        <v>3</v>
      </c>
      <c r="Y77" s="123">
        <f t="shared" si="5"/>
        <v>906.24</v>
      </c>
      <c r="Z77" s="123">
        <f t="shared" si="6"/>
        <v>906.24</v>
      </c>
      <c r="AA77" s="162"/>
    </row>
    <row r="78" spans="1:27" ht="28.5" x14ac:dyDescent="0.2">
      <c r="A78" s="163" t="s">
        <v>374</v>
      </c>
      <c r="B78" s="18" t="s">
        <v>133</v>
      </c>
      <c r="C78" s="98" t="s">
        <v>113</v>
      </c>
      <c r="D78" s="17" t="s">
        <v>114</v>
      </c>
      <c r="E78" s="17" t="s">
        <v>115</v>
      </c>
      <c r="F78" s="343" t="s">
        <v>256</v>
      </c>
      <c r="G78" s="28"/>
      <c r="H78" s="17"/>
      <c r="I78" s="17" t="s">
        <v>74</v>
      </c>
      <c r="J78" s="17" t="s">
        <v>76</v>
      </c>
      <c r="K78" s="17" t="s">
        <v>74</v>
      </c>
      <c r="L78" s="71" t="s">
        <v>851</v>
      </c>
      <c r="M78" s="346" t="s">
        <v>852</v>
      </c>
      <c r="N78" s="72" t="s">
        <v>852</v>
      </c>
      <c r="O78" s="72"/>
      <c r="P78" s="104"/>
      <c r="Q78" s="104">
        <v>0</v>
      </c>
      <c r="R78" s="104">
        <v>0</v>
      </c>
      <c r="S78" s="110">
        <f t="shared" si="3"/>
        <v>0</v>
      </c>
      <c r="T78" s="17">
        <v>0</v>
      </c>
      <c r="U78" s="104">
        <v>0</v>
      </c>
      <c r="V78" s="17">
        <v>2</v>
      </c>
      <c r="W78" s="102">
        <v>302.08</v>
      </c>
      <c r="X78" s="17">
        <v>2</v>
      </c>
      <c r="Y78" s="110">
        <f t="shared" si="5"/>
        <v>604.16</v>
      </c>
      <c r="Z78" s="110">
        <f t="shared" si="6"/>
        <v>604.16</v>
      </c>
      <c r="AA78" s="105"/>
    </row>
    <row r="79" spans="1:27" ht="14.25" x14ac:dyDescent="0.2">
      <c r="A79" s="163" t="s">
        <v>374</v>
      </c>
      <c r="B79" s="18" t="s">
        <v>133</v>
      </c>
      <c r="C79" s="98" t="s">
        <v>853</v>
      </c>
      <c r="D79" s="17" t="s">
        <v>854</v>
      </c>
      <c r="E79" s="17" t="s">
        <v>110</v>
      </c>
      <c r="F79" s="343" t="s">
        <v>256</v>
      </c>
      <c r="G79" s="28"/>
      <c r="H79" s="17"/>
      <c r="I79" s="17" t="s">
        <v>74</v>
      </c>
      <c r="J79" s="17" t="s">
        <v>76</v>
      </c>
      <c r="K79" s="17" t="s">
        <v>74</v>
      </c>
      <c r="L79" s="71" t="s">
        <v>309</v>
      </c>
      <c r="M79" s="346">
        <v>45835</v>
      </c>
      <c r="N79" s="72">
        <v>45835</v>
      </c>
      <c r="O79" s="72"/>
      <c r="P79" s="104"/>
      <c r="Q79" s="104">
        <v>0</v>
      </c>
      <c r="R79" s="104">
        <v>0</v>
      </c>
      <c r="S79" s="110">
        <f t="shared" si="3"/>
        <v>0</v>
      </c>
      <c r="T79" s="17">
        <v>0</v>
      </c>
      <c r="U79" s="104">
        <v>0</v>
      </c>
      <c r="V79" s="17">
        <v>1</v>
      </c>
      <c r="W79" s="102">
        <v>302.08</v>
      </c>
      <c r="X79" s="17">
        <v>1</v>
      </c>
      <c r="Y79" s="110">
        <f t="shared" si="5"/>
        <v>302.08</v>
      </c>
      <c r="Z79" s="110">
        <f t="shared" si="6"/>
        <v>302.08</v>
      </c>
      <c r="AA79" s="105"/>
    </row>
    <row r="80" spans="1:27" ht="28.5" x14ac:dyDescent="0.2">
      <c r="A80" s="163" t="s">
        <v>374</v>
      </c>
      <c r="B80" s="18" t="s">
        <v>133</v>
      </c>
      <c r="C80" s="99" t="s">
        <v>116</v>
      </c>
      <c r="D80" s="18" t="s">
        <v>117</v>
      </c>
      <c r="E80" s="18" t="s">
        <v>180</v>
      </c>
      <c r="F80" s="333" t="s">
        <v>111</v>
      </c>
      <c r="G80" s="28"/>
      <c r="H80" s="18"/>
      <c r="I80" s="18" t="s">
        <v>74</v>
      </c>
      <c r="J80" s="17" t="s">
        <v>76</v>
      </c>
      <c r="K80" s="18" t="s">
        <v>74</v>
      </c>
      <c r="L80" s="29" t="s">
        <v>855</v>
      </c>
      <c r="M80" s="338" t="s">
        <v>856</v>
      </c>
      <c r="N80" s="30" t="s">
        <v>856</v>
      </c>
      <c r="O80" s="30"/>
      <c r="P80" s="31"/>
      <c r="Q80" s="31">
        <v>0</v>
      </c>
      <c r="R80" s="31">
        <v>0</v>
      </c>
      <c r="S80" s="109">
        <f t="shared" si="3"/>
        <v>0</v>
      </c>
      <c r="T80" s="18">
        <v>0</v>
      </c>
      <c r="U80" s="31">
        <v>0</v>
      </c>
      <c r="V80" s="18">
        <v>3</v>
      </c>
      <c r="W80" s="102">
        <v>302.08</v>
      </c>
      <c r="X80" s="18">
        <v>3</v>
      </c>
      <c r="Y80" s="109">
        <f>(T80*U80)+(V80*W80)</f>
        <v>906.24</v>
      </c>
      <c r="Z80" s="109">
        <f>S80+Y80</f>
        <v>906.24</v>
      </c>
      <c r="AA80" s="32"/>
    </row>
    <row r="81" spans="1:27" ht="28.5" x14ac:dyDescent="0.2">
      <c r="A81" s="163" t="s">
        <v>374</v>
      </c>
      <c r="B81" s="18" t="s">
        <v>133</v>
      </c>
      <c r="C81" s="100" t="s">
        <v>800</v>
      </c>
      <c r="D81" s="33" t="s">
        <v>801</v>
      </c>
      <c r="E81" s="33" t="s">
        <v>110</v>
      </c>
      <c r="F81" s="333" t="s">
        <v>111</v>
      </c>
      <c r="G81" s="51"/>
      <c r="H81" s="39"/>
      <c r="I81" s="39" t="s">
        <v>74</v>
      </c>
      <c r="J81" s="40" t="s">
        <v>76</v>
      </c>
      <c r="K81" s="39" t="s">
        <v>74</v>
      </c>
      <c r="L81" s="41" t="s">
        <v>857</v>
      </c>
      <c r="M81" s="165" t="s">
        <v>858</v>
      </c>
      <c r="N81" s="34" t="s">
        <v>858</v>
      </c>
      <c r="O81" s="35"/>
      <c r="P81" s="36"/>
      <c r="Q81" s="36">
        <v>0</v>
      </c>
      <c r="R81" s="36">
        <v>0</v>
      </c>
      <c r="S81" s="123">
        <f t="shared" si="3"/>
        <v>0</v>
      </c>
      <c r="T81" s="33">
        <v>0</v>
      </c>
      <c r="U81" s="36"/>
      <c r="V81" s="33">
        <v>3</v>
      </c>
      <c r="W81" s="102">
        <v>302.08</v>
      </c>
      <c r="X81" s="33">
        <v>3</v>
      </c>
      <c r="Y81" s="123">
        <f>(T81*U81)+(V81*W81)</f>
        <v>906.24</v>
      </c>
      <c r="Z81" s="123">
        <f t="shared" ref="Z81:Z82" si="7">S81+Y81</f>
        <v>906.24</v>
      </c>
      <c r="AA81" s="122"/>
    </row>
    <row r="82" spans="1:27" ht="57" x14ac:dyDescent="0.2">
      <c r="A82" s="163" t="s">
        <v>374</v>
      </c>
      <c r="B82" s="18" t="s">
        <v>133</v>
      </c>
      <c r="C82" s="99" t="s">
        <v>108</v>
      </c>
      <c r="D82" s="18" t="s">
        <v>109</v>
      </c>
      <c r="E82" s="18" t="s">
        <v>110</v>
      </c>
      <c r="F82" s="333" t="s">
        <v>111</v>
      </c>
      <c r="G82" s="28"/>
      <c r="H82" s="18"/>
      <c r="I82" s="18" t="s">
        <v>74</v>
      </c>
      <c r="J82" s="17" t="s">
        <v>76</v>
      </c>
      <c r="K82" s="18" t="s">
        <v>74</v>
      </c>
      <c r="L82" s="29" t="s">
        <v>859</v>
      </c>
      <c r="M82" s="338" t="s">
        <v>860</v>
      </c>
      <c r="N82" s="30" t="s">
        <v>860</v>
      </c>
      <c r="O82" s="30"/>
      <c r="P82" s="31"/>
      <c r="Q82" s="31">
        <v>0</v>
      </c>
      <c r="R82" s="31">
        <v>0</v>
      </c>
      <c r="S82" s="109">
        <f t="shared" si="3"/>
        <v>0</v>
      </c>
      <c r="T82" s="18">
        <v>0</v>
      </c>
      <c r="U82" s="31">
        <v>0</v>
      </c>
      <c r="V82" s="18">
        <v>8</v>
      </c>
      <c r="W82" s="102">
        <v>302.08</v>
      </c>
      <c r="X82" s="18">
        <v>8</v>
      </c>
      <c r="Y82" s="109">
        <f t="shared" ref="Y82" si="8">(T82*U82)+(V82*W82)</f>
        <v>2416.64</v>
      </c>
      <c r="Z82" s="109">
        <f t="shared" si="7"/>
        <v>2416.64</v>
      </c>
      <c r="AA82" s="32"/>
    </row>
    <row r="83" spans="1:27" ht="15.75" customHeight="1" x14ac:dyDescent="0.2">
      <c r="A83" s="163" t="s">
        <v>374</v>
      </c>
      <c r="B83" s="18" t="s">
        <v>88</v>
      </c>
      <c r="C83" s="113" t="s">
        <v>89</v>
      </c>
      <c r="D83" s="22" t="s">
        <v>91</v>
      </c>
      <c r="E83" s="113" t="s">
        <v>90</v>
      </c>
      <c r="F83" s="344" t="s">
        <v>807</v>
      </c>
      <c r="G83" s="24"/>
      <c r="H83" s="22"/>
      <c r="I83" s="22" t="s">
        <v>74</v>
      </c>
      <c r="J83" s="23" t="s">
        <v>83</v>
      </c>
      <c r="K83" s="22" t="s">
        <v>74</v>
      </c>
      <c r="L83" s="114" t="s">
        <v>808</v>
      </c>
      <c r="M83" s="347">
        <v>45818</v>
      </c>
      <c r="N83" s="25">
        <v>45818</v>
      </c>
      <c r="O83" s="25"/>
      <c r="P83" s="26"/>
      <c r="Q83" s="26">
        <v>0</v>
      </c>
      <c r="R83" s="26">
        <v>0</v>
      </c>
      <c r="S83" s="124">
        <v>0</v>
      </c>
      <c r="T83" s="22">
        <v>0</v>
      </c>
      <c r="U83" s="26">
        <v>120</v>
      </c>
      <c r="V83" s="22">
        <v>1</v>
      </c>
      <c r="W83" s="26">
        <v>55</v>
      </c>
      <c r="X83" s="22">
        <v>1</v>
      </c>
      <c r="Y83" s="124">
        <v>55</v>
      </c>
      <c r="Z83" s="124">
        <v>55</v>
      </c>
      <c r="AA83" s="116" t="s">
        <v>186</v>
      </c>
    </row>
    <row r="84" spans="1:27" ht="15.75" customHeight="1" x14ac:dyDescent="0.2">
      <c r="A84" s="163" t="s">
        <v>374</v>
      </c>
      <c r="B84" s="18" t="s">
        <v>88</v>
      </c>
      <c r="C84" s="113" t="s">
        <v>86</v>
      </c>
      <c r="D84" s="113" t="s">
        <v>94</v>
      </c>
      <c r="E84" s="22" t="s">
        <v>87</v>
      </c>
      <c r="F84" s="345" t="s">
        <v>191</v>
      </c>
      <c r="G84" s="24"/>
      <c r="H84" s="22"/>
      <c r="I84" s="22" t="s">
        <v>74</v>
      </c>
      <c r="J84" s="23" t="s">
        <v>83</v>
      </c>
      <c r="K84" s="22" t="s">
        <v>74</v>
      </c>
      <c r="L84" s="114" t="s">
        <v>73</v>
      </c>
      <c r="M84" s="347">
        <v>45809</v>
      </c>
      <c r="N84" s="25">
        <v>45811</v>
      </c>
      <c r="O84" s="25"/>
      <c r="P84" s="26"/>
      <c r="Q84" s="26">
        <v>0</v>
      </c>
      <c r="R84" s="26">
        <v>0</v>
      </c>
      <c r="S84" s="124">
        <v>0</v>
      </c>
      <c r="T84" s="22">
        <v>2</v>
      </c>
      <c r="U84" s="26">
        <v>604.16999999999996</v>
      </c>
      <c r="V84" s="22">
        <v>1</v>
      </c>
      <c r="W84" s="26">
        <v>302.08</v>
      </c>
      <c r="X84" s="22">
        <v>3</v>
      </c>
      <c r="Y84" s="341">
        <v>1510.42</v>
      </c>
      <c r="Z84" s="341">
        <f>S84+Y84</f>
        <v>1510.42</v>
      </c>
      <c r="AA84" s="118" t="s">
        <v>192</v>
      </c>
    </row>
    <row r="85" spans="1:27" ht="15.75" customHeight="1" x14ac:dyDescent="0.2">
      <c r="A85" s="163" t="s">
        <v>374</v>
      </c>
      <c r="B85" s="18" t="s">
        <v>88</v>
      </c>
      <c r="C85" s="113" t="s">
        <v>86</v>
      </c>
      <c r="D85" s="113" t="s">
        <v>94</v>
      </c>
      <c r="E85" s="22" t="s">
        <v>87</v>
      </c>
      <c r="F85" s="344" t="s">
        <v>809</v>
      </c>
      <c r="G85" s="24"/>
      <c r="H85" s="22"/>
      <c r="I85" s="22" t="s">
        <v>74</v>
      </c>
      <c r="J85" s="23" t="s">
        <v>83</v>
      </c>
      <c r="K85" s="22" t="s">
        <v>74</v>
      </c>
      <c r="L85" s="114" t="s">
        <v>808</v>
      </c>
      <c r="M85" s="347">
        <v>45818</v>
      </c>
      <c r="N85" s="115">
        <v>45818</v>
      </c>
      <c r="O85" s="25"/>
      <c r="P85" s="26"/>
      <c r="Q85" s="26">
        <v>0</v>
      </c>
      <c r="R85" s="26">
        <v>0</v>
      </c>
      <c r="S85" s="124">
        <v>0</v>
      </c>
      <c r="T85" s="22">
        <v>0</v>
      </c>
      <c r="U85" s="26">
        <v>604.16999999999996</v>
      </c>
      <c r="V85" s="22">
        <v>1</v>
      </c>
      <c r="W85" s="26">
        <v>302.08</v>
      </c>
      <c r="X85" s="22">
        <v>1</v>
      </c>
      <c r="Y85" s="341">
        <v>302.08</v>
      </c>
      <c r="Z85" s="341">
        <v>302.08</v>
      </c>
      <c r="AA85" s="120" t="s">
        <v>186</v>
      </c>
    </row>
    <row r="86" spans="1:27" ht="15.75" customHeight="1" x14ac:dyDescent="0.2">
      <c r="A86" s="163" t="s">
        <v>374</v>
      </c>
      <c r="B86" s="18" t="s">
        <v>88</v>
      </c>
      <c r="C86" s="113" t="s">
        <v>86</v>
      </c>
      <c r="D86" s="113" t="s">
        <v>92</v>
      </c>
      <c r="E86" s="22" t="s">
        <v>87</v>
      </c>
      <c r="F86" s="344" t="s">
        <v>810</v>
      </c>
      <c r="G86" s="24"/>
      <c r="H86" s="22"/>
      <c r="I86" s="22" t="s">
        <v>74</v>
      </c>
      <c r="J86" s="23" t="s">
        <v>83</v>
      </c>
      <c r="K86" s="22" t="s">
        <v>74</v>
      </c>
      <c r="L86" s="114" t="s">
        <v>73</v>
      </c>
      <c r="M86" s="347">
        <v>45833</v>
      </c>
      <c r="N86" s="115">
        <v>45834</v>
      </c>
      <c r="O86" s="25"/>
      <c r="P86" s="26"/>
      <c r="Q86" s="26">
        <v>0</v>
      </c>
      <c r="R86" s="26">
        <v>0</v>
      </c>
      <c r="S86" s="124">
        <v>0</v>
      </c>
      <c r="T86" s="22">
        <v>1</v>
      </c>
      <c r="U86" s="26">
        <v>604.16999999999996</v>
      </c>
      <c r="V86" s="22">
        <v>0</v>
      </c>
      <c r="W86" s="26">
        <v>302.08</v>
      </c>
      <c r="X86" s="22">
        <v>1</v>
      </c>
      <c r="Y86" s="341">
        <v>604.16999999999996</v>
      </c>
      <c r="Z86" s="341">
        <v>604.16999999999996</v>
      </c>
      <c r="AA86" s="120" t="s">
        <v>186</v>
      </c>
    </row>
    <row r="87" spans="1:27" ht="28.5" x14ac:dyDescent="0.2">
      <c r="A87" s="163" t="s">
        <v>374</v>
      </c>
      <c r="B87" s="18" t="s">
        <v>88</v>
      </c>
      <c r="C87" s="113" t="s">
        <v>330</v>
      </c>
      <c r="D87" s="113" t="s">
        <v>93</v>
      </c>
      <c r="E87" s="22" t="s">
        <v>82</v>
      </c>
      <c r="F87" s="344" t="s">
        <v>206</v>
      </c>
      <c r="G87" s="24"/>
      <c r="H87" s="22"/>
      <c r="I87" s="22" t="s">
        <v>74</v>
      </c>
      <c r="J87" s="23" t="s">
        <v>80</v>
      </c>
      <c r="K87" s="22" t="s">
        <v>74</v>
      </c>
      <c r="L87" s="113" t="s">
        <v>811</v>
      </c>
      <c r="M87" s="347" t="s">
        <v>812</v>
      </c>
      <c r="N87" s="115" t="s">
        <v>813</v>
      </c>
      <c r="O87" s="25"/>
      <c r="P87" s="26"/>
      <c r="Q87" s="26">
        <v>0</v>
      </c>
      <c r="R87" s="26">
        <v>0</v>
      </c>
      <c r="S87" s="124">
        <v>0</v>
      </c>
      <c r="T87" s="22">
        <v>4</v>
      </c>
      <c r="U87" s="26">
        <v>604.16999999999996</v>
      </c>
      <c r="V87" s="22">
        <v>0</v>
      </c>
      <c r="W87" s="26">
        <v>302.08</v>
      </c>
      <c r="X87" s="22">
        <v>4</v>
      </c>
      <c r="Y87" s="341">
        <v>2416.6799999999998</v>
      </c>
      <c r="Z87" s="341">
        <v>2416.6799999999998</v>
      </c>
      <c r="AA87" s="120" t="s">
        <v>186</v>
      </c>
    </row>
    <row r="88" spans="1:27" ht="15.75" customHeight="1" x14ac:dyDescent="0.2">
      <c r="A88" s="163" t="s">
        <v>374</v>
      </c>
      <c r="B88" s="18" t="s">
        <v>88</v>
      </c>
      <c r="C88" s="113" t="s">
        <v>814</v>
      </c>
      <c r="D88" s="113" t="s">
        <v>815</v>
      </c>
      <c r="E88" s="22" t="s">
        <v>82</v>
      </c>
      <c r="F88" s="344" t="s">
        <v>206</v>
      </c>
      <c r="G88" s="24"/>
      <c r="H88" s="22"/>
      <c r="I88" s="22" t="s">
        <v>74</v>
      </c>
      <c r="J88" s="17" t="s">
        <v>83</v>
      </c>
      <c r="K88" s="27" t="s">
        <v>74</v>
      </c>
      <c r="L88" s="113" t="s">
        <v>816</v>
      </c>
      <c r="M88" s="347">
        <v>45824</v>
      </c>
      <c r="N88" s="115">
        <v>45824</v>
      </c>
      <c r="O88" s="25"/>
      <c r="P88" s="26"/>
      <c r="Q88" s="26">
        <v>0</v>
      </c>
      <c r="R88" s="26">
        <v>0</v>
      </c>
      <c r="S88" s="124">
        <v>0</v>
      </c>
      <c r="T88" s="22">
        <v>0</v>
      </c>
      <c r="U88" s="26">
        <v>604.16999999999996</v>
      </c>
      <c r="V88" s="22">
        <v>1</v>
      </c>
      <c r="W88" s="26">
        <v>302.08</v>
      </c>
      <c r="X88" s="22">
        <v>1</v>
      </c>
      <c r="Y88" s="341">
        <v>302.08</v>
      </c>
      <c r="Z88" s="341">
        <v>302.08</v>
      </c>
      <c r="AA88" s="120" t="s">
        <v>186</v>
      </c>
    </row>
    <row r="89" spans="1:27" ht="28.5" x14ac:dyDescent="0.2">
      <c r="A89" s="163" t="s">
        <v>374</v>
      </c>
      <c r="B89" s="18" t="s">
        <v>88</v>
      </c>
      <c r="C89" s="121" t="s">
        <v>81</v>
      </c>
      <c r="D89" s="27" t="s">
        <v>205</v>
      </c>
      <c r="E89" s="27" t="s">
        <v>82</v>
      </c>
      <c r="F89" s="113" t="s">
        <v>206</v>
      </c>
      <c r="G89" s="24"/>
      <c r="H89" s="22"/>
      <c r="I89" s="22" t="s">
        <v>74</v>
      </c>
      <c r="J89" s="23" t="s">
        <v>83</v>
      </c>
      <c r="K89" s="22" t="s">
        <v>74</v>
      </c>
      <c r="L89" s="113" t="s">
        <v>817</v>
      </c>
      <c r="M89" s="115" t="s">
        <v>818</v>
      </c>
      <c r="N89" s="115" t="s">
        <v>819</v>
      </c>
      <c r="O89" s="25"/>
      <c r="P89" s="26"/>
      <c r="Q89" s="26">
        <v>0</v>
      </c>
      <c r="R89" s="26">
        <v>0</v>
      </c>
      <c r="S89" s="124">
        <v>0</v>
      </c>
      <c r="T89" s="22">
        <v>3</v>
      </c>
      <c r="U89" s="26">
        <v>604.16999999999996</v>
      </c>
      <c r="V89" s="22">
        <v>0</v>
      </c>
      <c r="W89" s="26">
        <v>302.08</v>
      </c>
      <c r="X89" s="22">
        <v>3</v>
      </c>
      <c r="Y89" s="341">
        <v>1812.51</v>
      </c>
      <c r="Z89" s="341">
        <v>1812.51</v>
      </c>
      <c r="AA89" s="120" t="s">
        <v>186</v>
      </c>
    </row>
    <row r="90" spans="1:27" ht="15.75" customHeight="1" x14ac:dyDescent="0.2">
      <c r="A90" s="5"/>
      <c r="B90" s="4"/>
      <c r="C90" s="6"/>
      <c r="D90" s="7"/>
      <c r="E90" s="7"/>
      <c r="F90" s="7"/>
      <c r="G90" s="8"/>
      <c r="H90" s="8"/>
      <c r="I90" s="8"/>
      <c r="J90" s="8"/>
      <c r="K90" s="4"/>
      <c r="L90" s="4"/>
      <c r="M90" s="4"/>
      <c r="N90" s="4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15.75" customHeight="1" x14ac:dyDescent="0.25">
      <c r="A91" s="1024" t="s">
        <v>16</v>
      </c>
      <c r="B91" s="1024"/>
      <c r="C91" s="1024"/>
      <c r="D91" s="1024"/>
      <c r="E91" s="1024"/>
      <c r="F91" s="1024"/>
      <c r="G91" s="1024"/>
      <c r="H91" s="1024"/>
      <c r="I91" s="1024"/>
      <c r="J91" s="1024"/>
      <c r="K91" s="1024"/>
      <c r="L91" s="1024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ht="15.75" customHeight="1" x14ac:dyDescent="0.2">
      <c r="A92" s="1006" t="s">
        <v>17</v>
      </c>
      <c r="B92" s="1000"/>
      <c r="C92" s="1000"/>
      <c r="D92" s="1000"/>
      <c r="E92" s="1000"/>
      <c r="F92" s="1000"/>
      <c r="G92" s="1000"/>
      <c r="H92" s="1000"/>
      <c r="I92" s="1000"/>
      <c r="J92" s="1000"/>
      <c r="K92" s="1000"/>
      <c r="L92" s="1001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spans="1:27" ht="15.75" customHeight="1" x14ac:dyDescent="0.2">
      <c r="A93" s="999" t="s">
        <v>18</v>
      </c>
      <c r="B93" s="1000"/>
      <c r="C93" s="1000"/>
      <c r="D93" s="1000"/>
      <c r="E93" s="1000"/>
      <c r="F93" s="1000"/>
      <c r="G93" s="1000"/>
      <c r="H93" s="1000"/>
      <c r="I93" s="1000"/>
      <c r="J93" s="1000"/>
      <c r="K93" s="1000"/>
      <c r="L93" s="1001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spans="1:27" ht="15.75" customHeight="1" x14ac:dyDescent="0.2">
      <c r="A94" s="999" t="s">
        <v>19</v>
      </c>
      <c r="B94" s="1000"/>
      <c r="C94" s="1000"/>
      <c r="D94" s="1000"/>
      <c r="E94" s="1000"/>
      <c r="F94" s="1000"/>
      <c r="G94" s="1000"/>
      <c r="H94" s="1000"/>
      <c r="I94" s="1000"/>
      <c r="J94" s="1000"/>
      <c r="K94" s="1000"/>
      <c r="L94" s="1001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spans="1:27" ht="15.75" customHeight="1" x14ac:dyDescent="0.2">
      <c r="A95" s="999" t="s">
        <v>20</v>
      </c>
      <c r="B95" s="1000"/>
      <c r="C95" s="1000"/>
      <c r="D95" s="1000"/>
      <c r="E95" s="1000"/>
      <c r="F95" s="1000"/>
      <c r="G95" s="1000"/>
      <c r="H95" s="1000"/>
      <c r="I95" s="1000"/>
      <c r="J95" s="1000"/>
      <c r="K95" s="1000"/>
      <c r="L95" s="1001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27" ht="15.75" customHeight="1" x14ac:dyDescent="0.2">
      <c r="A96" s="999" t="s">
        <v>21</v>
      </c>
      <c r="B96" s="1000"/>
      <c r="C96" s="1000"/>
      <c r="D96" s="1000"/>
      <c r="E96" s="1000"/>
      <c r="F96" s="1000"/>
      <c r="G96" s="1000"/>
      <c r="H96" s="1000"/>
      <c r="I96" s="1000"/>
      <c r="J96" s="1000"/>
      <c r="K96" s="1000"/>
      <c r="L96" s="1001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ht="15.75" customHeight="1" x14ac:dyDescent="0.2">
      <c r="A97" s="999" t="s">
        <v>22</v>
      </c>
      <c r="B97" s="1000"/>
      <c r="C97" s="1000"/>
      <c r="D97" s="1000"/>
      <c r="E97" s="1000"/>
      <c r="F97" s="1000"/>
      <c r="G97" s="1000"/>
      <c r="H97" s="1000"/>
      <c r="I97" s="1000"/>
      <c r="J97" s="1000"/>
      <c r="K97" s="1000"/>
      <c r="L97" s="1001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spans="1:27" ht="15.75" customHeight="1" x14ac:dyDescent="0.2">
      <c r="A98" s="999" t="s">
        <v>23</v>
      </c>
      <c r="B98" s="1000"/>
      <c r="C98" s="1000"/>
      <c r="D98" s="1000"/>
      <c r="E98" s="1000"/>
      <c r="F98" s="1000"/>
      <c r="G98" s="1000"/>
      <c r="H98" s="1000"/>
      <c r="I98" s="1000"/>
      <c r="J98" s="1000"/>
      <c r="K98" s="1000"/>
      <c r="L98" s="1001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spans="1:27" ht="15.75" customHeight="1" x14ac:dyDescent="0.2">
      <c r="A99" s="999" t="s">
        <v>49</v>
      </c>
      <c r="B99" s="1000"/>
      <c r="C99" s="1000"/>
      <c r="D99" s="1000"/>
      <c r="E99" s="1000"/>
      <c r="F99" s="1000"/>
      <c r="G99" s="1000"/>
      <c r="H99" s="1000"/>
      <c r="I99" s="1000"/>
      <c r="J99" s="1000"/>
      <c r="K99" s="1000"/>
      <c r="L99" s="1001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spans="1:27" ht="15.75" customHeight="1" x14ac:dyDescent="0.2">
      <c r="A100" s="999" t="s">
        <v>50</v>
      </c>
      <c r="B100" s="1000"/>
      <c r="C100" s="1000"/>
      <c r="D100" s="1000"/>
      <c r="E100" s="1000"/>
      <c r="F100" s="1000"/>
      <c r="G100" s="1000"/>
      <c r="H100" s="1000"/>
      <c r="I100" s="1000"/>
      <c r="J100" s="1000"/>
      <c r="K100" s="1000"/>
      <c r="L100" s="1001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spans="1:27" ht="15.75" customHeight="1" x14ac:dyDescent="0.2">
      <c r="A101" s="999" t="s">
        <v>51</v>
      </c>
      <c r="B101" s="1000"/>
      <c r="C101" s="1000"/>
      <c r="D101" s="1000"/>
      <c r="E101" s="1000"/>
      <c r="F101" s="1000"/>
      <c r="G101" s="1000"/>
      <c r="H101" s="1000"/>
      <c r="I101" s="1000"/>
      <c r="J101" s="1000"/>
      <c r="K101" s="1000"/>
      <c r="L101" s="1001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15.75" customHeight="1" x14ac:dyDescent="0.2">
      <c r="A102" s="999" t="s">
        <v>52</v>
      </c>
      <c r="B102" s="1000"/>
      <c r="C102" s="1000"/>
      <c r="D102" s="1000"/>
      <c r="E102" s="1000"/>
      <c r="F102" s="1000"/>
      <c r="G102" s="1000"/>
      <c r="H102" s="1000"/>
      <c r="I102" s="1000"/>
      <c r="J102" s="1000"/>
      <c r="K102" s="1000"/>
      <c r="L102" s="1001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ht="15.75" customHeight="1" x14ac:dyDescent="0.2">
      <c r="A103" s="999" t="s">
        <v>53</v>
      </c>
      <c r="B103" s="1000"/>
      <c r="C103" s="1000"/>
      <c r="D103" s="1000"/>
      <c r="E103" s="1000"/>
      <c r="F103" s="1000"/>
      <c r="G103" s="1000"/>
      <c r="H103" s="1000"/>
      <c r="I103" s="1000"/>
      <c r="J103" s="1000"/>
      <c r="K103" s="1000"/>
      <c r="L103" s="1001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15.75" customHeight="1" x14ac:dyDescent="0.2">
      <c r="A104" s="999" t="s">
        <v>54</v>
      </c>
      <c r="B104" s="1000"/>
      <c r="C104" s="1000"/>
      <c r="D104" s="1000"/>
      <c r="E104" s="1000"/>
      <c r="F104" s="1000"/>
      <c r="G104" s="1000"/>
      <c r="H104" s="1000"/>
      <c r="I104" s="1000"/>
      <c r="J104" s="1000"/>
      <c r="K104" s="1000"/>
      <c r="L104" s="1001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15.75" customHeight="1" x14ac:dyDescent="0.2">
      <c r="A105" s="999" t="s">
        <v>55</v>
      </c>
      <c r="B105" s="1000"/>
      <c r="C105" s="1000"/>
      <c r="D105" s="1000"/>
      <c r="E105" s="1000"/>
      <c r="F105" s="1000"/>
      <c r="G105" s="1000"/>
      <c r="H105" s="1000"/>
      <c r="I105" s="1000"/>
      <c r="J105" s="1000"/>
      <c r="K105" s="1000"/>
      <c r="L105" s="1001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15.75" customHeight="1" x14ac:dyDescent="0.2">
      <c r="A106" s="999" t="s">
        <v>56</v>
      </c>
      <c r="B106" s="1000"/>
      <c r="C106" s="1000"/>
      <c r="D106" s="1000"/>
      <c r="E106" s="1000"/>
      <c r="F106" s="1000"/>
      <c r="G106" s="1000"/>
      <c r="H106" s="1000"/>
      <c r="I106" s="1000"/>
      <c r="J106" s="1000"/>
      <c r="K106" s="1000"/>
      <c r="L106" s="1001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15.75" customHeight="1" x14ac:dyDescent="0.2">
      <c r="A107" s="999" t="s">
        <v>57</v>
      </c>
      <c r="B107" s="1000"/>
      <c r="C107" s="1000"/>
      <c r="D107" s="1000"/>
      <c r="E107" s="1000"/>
      <c r="F107" s="1000"/>
      <c r="G107" s="1000"/>
      <c r="H107" s="1000"/>
      <c r="I107" s="1000"/>
      <c r="J107" s="1000"/>
      <c r="K107" s="1000"/>
      <c r="L107" s="1001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15.75" customHeight="1" x14ac:dyDescent="0.2">
      <c r="A108" s="999" t="s">
        <v>58</v>
      </c>
      <c r="B108" s="1000"/>
      <c r="C108" s="1000"/>
      <c r="D108" s="1000"/>
      <c r="E108" s="1000"/>
      <c r="F108" s="1000"/>
      <c r="G108" s="1000"/>
      <c r="H108" s="1000"/>
      <c r="I108" s="1000"/>
      <c r="J108" s="1000"/>
      <c r="K108" s="1000"/>
      <c r="L108" s="1001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15.75" customHeight="1" x14ac:dyDescent="0.2">
      <c r="A109" s="999" t="s">
        <v>59</v>
      </c>
      <c r="B109" s="1000"/>
      <c r="C109" s="1000"/>
      <c r="D109" s="1000"/>
      <c r="E109" s="1000"/>
      <c r="F109" s="1000"/>
      <c r="G109" s="1000"/>
      <c r="H109" s="1000"/>
      <c r="I109" s="1000"/>
      <c r="J109" s="1000"/>
      <c r="K109" s="1000"/>
      <c r="L109" s="1001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15.75" customHeight="1" x14ac:dyDescent="0.2">
      <c r="A110" s="999" t="s">
        <v>60</v>
      </c>
      <c r="B110" s="1000"/>
      <c r="C110" s="1000"/>
      <c r="D110" s="1000"/>
      <c r="E110" s="1000"/>
      <c r="F110" s="1000"/>
      <c r="G110" s="1000"/>
      <c r="H110" s="1000"/>
      <c r="I110" s="1000"/>
      <c r="J110" s="1000"/>
      <c r="K110" s="1000"/>
      <c r="L110" s="1001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15.75" customHeight="1" x14ac:dyDescent="0.2">
      <c r="A111" s="999" t="s">
        <v>61</v>
      </c>
      <c r="B111" s="1000"/>
      <c r="C111" s="1000"/>
      <c r="D111" s="1000"/>
      <c r="E111" s="1000"/>
      <c r="F111" s="1000"/>
      <c r="G111" s="1000"/>
      <c r="H111" s="1000"/>
      <c r="I111" s="1000"/>
      <c r="J111" s="1000"/>
      <c r="K111" s="1000"/>
      <c r="L111" s="1001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15.75" customHeight="1" x14ac:dyDescent="0.2">
      <c r="A112" s="999" t="s">
        <v>62</v>
      </c>
      <c r="B112" s="1000"/>
      <c r="C112" s="1000"/>
      <c r="D112" s="1000"/>
      <c r="E112" s="1000"/>
      <c r="F112" s="1000"/>
      <c r="G112" s="1000"/>
      <c r="H112" s="1000"/>
      <c r="I112" s="1000"/>
      <c r="J112" s="1000"/>
      <c r="K112" s="1000"/>
      <c r="L112" s="1001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15.75" customHeight="1" x14ac:dyDescent="0.2">
      <c r="A113" s="999" t="s">
        <v>63</v>
      </c>
      <c r="B113" s="1000"/>
      <c r="C113" s="1000"/>
      <c r="D113" s="1000"/>
      <c r="E113" s="1000"/>
      <c r="F113" s="1000"/>
      <c r="G113" s="1000"/>
      <c r="H113" s="1000"/>
      <c r="I113" s="1000"/>
      <c r="J113" s="1000"/>
      <c r="K113" s="1000"/>
      <c r="L113" s="1001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15.75" customHeight="1" x14ac:dyDescent="0.2">
      <c r="A114" s="999" t="s">
        <v>64</v>
      </c>
      <c r="B114" s="1000"/>
      <c r="C114" s="1000"/>
      <c r="D114" s="1000"/>
      <c r="E114" s="1000"/>
      <c r="F114" s="1000"/>
      <c r="G114" s="1000"/>
      <c r="H114" s="1000"/>
      <c r="I114" s="1000"/>
      <c r="J114" s="1000"/>
      <c r="K114" s="1000"/>
      <c r="L114" s="1001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15.75" customHeight="1" x14ac:dyDescent="0.2">
      <c r="A115" s="999" t="s">
        <v>65</v>
      </c>
      <c r="B115" s="1000"/>
      <c r="C115" s="1000"/>
      <c r="D115" s="1000"/>
      <c r="E115" s="1000"/>
      <c r="F115" s="1000"/>
      <c r="G115" s="1000"/>
      <c r="H115" s="1000"/>
      <c r="I115" s="1000"/>
      <c r="J115" s="1000"/>
      <c r="K115" s="1000"/>
      <c r="L115" s="1001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15.75" customHeight="1" x14ac:dyDescent="0.2">
      <c r="A116" s="999" t="s">
        <v>66</v>
      </c>
      <c r="B116" s="1000"/>
      <c r="C116" s="1000"/>
      <c r="D116" s="1000"/>
      <c r="E116" s="1000"/>
      <c r="F116" s="1000"/>
      <c r="G116" s="1000"/>
      <c r="H116" s="1000"/>
      <c r="I116" s="1000"/>
      <c r="J116" s="1000"/>
      <c r="K116" s="1000"/>
      <c r="L116" s="1001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15.75" customHeight="1" x14ac:dyDescent="0.2">
      <c r="A117" s="999" t="s">
        <v>67</v>
      </c>
      <c r="B117" s="1000"/>
      <c r="C117" s="1000"/>
      <c r="D117" s="1000"/>
      <c r="E117" s="1000"/>
      <c r="F117" s="1000"/>
      <c r="G117" s="1000"/>
      <c r="H117" s="1000"/>
      <c r="I117" s="1000"/>
      <c r="J117" s="1000"/>
      <c r="K117" s="1000"/>
      <c r="L117" s="1001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15.75" customHeight="1" x14ac:dyDescent="0.2">
      <c r="A118" s="999" t="s">
        <v>68</v>
      </c>
      <c r="B118" s="1000"/>
      <c r="C118" s="1000"/>
      <c r="D118" s="1000"/>
      <c r="E118" s="1000"/>
      <c r="F118" s="1000"/>
      <c r="G118" s="1000"/>
      <c r="H118" s="1000"/>
      <c r="I118" s="1000"/>
      <c r="J118" s="1000"/>
      <c r="K118" s="1000"/>
      <c r="L118" s="1001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15.75" customHeight="1" x14ac:dyDescent="0.2">
      <c r="A119" s="999" t="s">
        <v>69</v>
      </c>
      <c r="B119" s="1000"/>
      <c r="C119" s="1000"/>
      <c r="D119" s="1000"/>
      <c r="E119" s="1000"/>
      <c r="F119" s="1000"/>
      <c r="G119" s="1000"/>
      <c r="H119" s="1000"/>
      <c r="I119" s="1000"/>
      <c r="J119" s="1000"/>
      <c r="K119" s="1000"/>
      <c r="L119" s="1001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15.75" customHeight="1" x14ac:dyDescent="0.2">
      <c r="A120" s="999" t="s">
        <v>70</v>
      </c>
      <c r="B120" s="1000"/>
      <c r="C120" s="1000"/>
      <c r="D120" s="1000"/>
      <c r="E120" s="1000"/>
      <c r="F120" s="1000"/>
      <c r="G120" s="1000"/>
      <c r="H120" s="1000"/>
      <c r="I120" s="1000"/>
      <c r="J120" s="1000"/>
      <c r="K120" s="1000"/>
      <c r="L120" s="1001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15.75" customHeight="1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15.75" customHeight="1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15.75" customHeight="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15.75" customHeight="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15.75" customHeight="1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15.75" customHeight="1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15.75" customHeight="1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15.75" customHeight="1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15.75" customHeight="1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15.75" customHeight="1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15.75" customHeight="1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15.75" customHeight="1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15.75" customHeight="1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15.75" customHeight="1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15.75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5.75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15.75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5.75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15.75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15.75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15.7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15.75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5.75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5.75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5.7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5.7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5.7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5.7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5.7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5.7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5.75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5.75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5.7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5.7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5.7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5.7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5.7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5.7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5.7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5.7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5.7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5.7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5.7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5.7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5.7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5.7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5.7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5.7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5.7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5.7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5.7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5.7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5.7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5.7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5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5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5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5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5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5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5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5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5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5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5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5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5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5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5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5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5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5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5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5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5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5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5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5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5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5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5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5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5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5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5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5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5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5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5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5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5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5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5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5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5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5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5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5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5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5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5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5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5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5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5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5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5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5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5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5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5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5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5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5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5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5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5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5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5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5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27" ht="15.7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27" ht="15.7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27" ht="15.7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27" ht="15.7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27" ht="15.7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27" ht="15.7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96:L96"/>
    <mergeCell ref="A97:L97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95:L95"/>
    <mergeCell ref="Y6:Y7"/>
    <mergeCell ref="A91:L91"/>
    <mergeCell ref="A92:L92"/>
    <mergeCell ref="A93:L93"/>
    <mergeCell ref="A94:L94"/>
    <mergeCell ref="V6:W6"/>
    <mergeCell ref="X6:X7"/>
    <mergeCell ref="R6:R7"/>
    <mergeCell ref="S6:S7"/>
    <mergeCell ref="T6:U6"/>
    <mergeCell ref="I6:J6"/>
    <mergeCell ref="M6:M7"/>
    <mergeCell ref="A98:L98"/>
    <mergeCell ref="A99:L99"/>
    <mergeCell ref="A100:L100"/>
    <mergeCell ref="A113:L113"/>
    <mergeCell ref="A102:L102"/>
    <mergeCell ref="A103:L103"/>
    <mergeCell ref="A104:L104"/>
    <mergeCell ref="A105:L105"/>
    <mergeCell ref="A106:L106"/>
    <mergeCell ref="A107:L107"/>
    <mergeCell ref="A108:L108"/>
    <mergeCell ref="A109:L109"/>
    <mergeCell ref="A110:L110"/>
    <mergeCell ref="A111:L111"/>
    <mergeCell ref="A112:L112"/>
    <mergeCell ref="A101:L101"/>
    <mergeCell ref="A120:L120"/>
    <mergeCell ref="A114:L114"/>
    <mergeCell ref="A115:L115"/>
    <mergeCell ref="A116:L116"/>
    <mergeCell ref="A117:L117"/>
    <mergeCell ref="A118:L118"/>
    <mergeCell ref="A119:L119"/>
  </mergeCells>
  <conditionalFormatting sqref="AD1:AD3">
    <cfRule type="notContainsBlanks" dxfId="6" priority="1">
      <formula>LEN(TRIM(AD1))&gt;0</formula>
    </cfRule>
  </conditionalFormatting>
  <dataValidations count="12">
    <dataValidation type="list" allowBlank="1" sqref="P8:P24 P26 P70" xr:uid="{91E0D0C1-B02C-445B-99B7-81B587D4B1AC}">
      <formula1>#REF!</formula1>
    </dataValidation>
    <dataValidation type="list" allowBlank="1" sqref="H8:H26 H66:H82" xr:uid="{663F3E86-9111-4383-907D-80CBC198F531}">
      <formula1>"SERVIÇO,CURSO,EVENTO,REUNIÃO,OUTROS"</formula1>
    </dataValidation>
    <dataValidation type="list" allowBlank="1" sqref="H83:H89" xr:uid="{182767FB-D5EF-48A0-B884-BDE27623F919}">
      <formula1>"SERVIÇO,CURSO,EVENTO,REUNIÃO,OUTROS"</formula1>
      <formula2>0</formula2>
    </dataValidation>
    <dataValidation type="list" allowBlank="1" sqref="P83:P89" xr:uid="{D1AC2B9C-40E8-46E4-8674-5997764145A6}">
      <formula1>$AD$8:$AD$9</formula1>
      <formula2>0</formula2>
    </dataValidation>
    <dataValidation type="list" allowBlank="1" sqref="P81" xr:uid="{DCE38E55-8119-4581-A86D-0732C38554B0}">
      <formula1>$AD$8:$AD$11</formula1>
    </dataValidation>
    <dataValidation type="list" allowBlank="1" sqref="P78:P79" xr:uid="{FE007EB2-297B-4F31-9400-BDCA062CAA4C}">
      <formula1>$AD$8:$AD$13</formula1>
    </dataValidation>
    <dataValidation type="list" allowBlank="1" sqref="P74" xr:uid="{CD60C69E-3F84-4AF5-8E04-717A5842608D}">
      <formula1>$AD$8:$AD$15</formula1>
    </dataValidation>
    <dataValidation type="list" allowBlank="1" sqref="P71 P73 P75:P77" xr:uid="{629572FB-9B31-410F-9957-72659C7A9ECD}">
      <formula1>$AD$8:$AD$10</formula1>
    </dataValidation>
    <dataValidation type="list" allowBlank="1" sqref="P67 P69" xr:uid="{3D64FF6A-4F33-4AE3-AF3A-0B61CD34F8BA}">
      <formula1>$AD$9:$AD$10</formula1>
    </dataValidation>
    <dataValidation type="list" allowBlank="1" sqref="P72" xr:uid="{D6F93606-5030-494A-8AA0-3A25C6124148}">
      <formula1>$AD$10:$AD$14</formula1>
    </dataValidation>
    <dataValidation type="list" allowBlank="1" sqref="P68 P80 P82" xr:uid="{F7305A23-2513-432A-A76A-69917CBF88BA}">
      <formula1>$AD$10:$AD$10</formula1>
    </dataValidation>
    <dataValidation type="list" allowBlank="1" sqref="P66" xr:uid="{A02ECBE5-2EE7-418B-8AA0-FBCC4324205A}">
      <formula1>$AD$8:$AD$8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8CDF-C803-4452-9653-2ED956DE14AC}">
  <dimension ref="A1:AE709"/>
  <sheetViews>
    <sheetView zoomScaleNormal="100" workbookViewId="0">
      <pane xSplit="3" ySplit="7" topLeftCell="Z8" activePane="bottomRight" state="frozen"/>
      <selection activeCell="B21" sqref="B21"/>
      <selection pane="topRight" activeCell="B21" sqref="B21"/>
      <selection pane="bottomLeft" activeCell="B21" sqref="B21"/>
      <selection pane="bottomRight" activeCell="Z40" sqref="Z40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7.375" bestFit="1" customWidth="1"/>
    <col min="4" max="4" width="14" customWidth="1"/>
    <col min="5" max="5" width="35" bestFit="1" customWidth="1"/>
    <col min="6" max="6" width="67.875" bestFit="1" customWidth="1"/>
    <col min="7" max="7" width="18.375" customWidth="1"/>
    <col min="8" max="8" width="13.125" customWidth="1"/>
    <col min="9" max="9" width="7.125" bestFit="1" customWidth="1"/>
    <col min="10" max="10" width="12.5" bestFit="1" customWidth="1"/>
    <col min="11" max="11" width="7.125" bestFit="1" customWidth="1"/>
    <col min="12" max="12" width="37.625" customWidth="1"/>
    <col min="13" max="13" width="13.125" customWidth="1"/>
    <col min="14" max="14" width="15.625" customWidth="1"/>
    <col min="15" max="15" width="32.375" bestFit="1" customWidth="1"/>
    <col min="16" max="16" width="22.375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69" bestFit="1" customWidth="1"/>
    <col min="28" max="29" width="13.125" customWidth="1"/>
  </cols>
  <sheetData>
    <row r="1" spans="1:31" ht="21" x14ac:dyDescent="0.35">
      <c r="A1" s="1012"/>
      <c r="B1" s="1014" t="s">
        <v>0</v>
      </c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  <c r="N1" s="1004"/>
      <c r="O1" s="1004"/>
      <c r="P1" s="1004"/>
      <c r="Q1" s="1004"/>
      <c r="R1" s="1004"/>
      <c r="S1" s="1004"/>
      <c r="T1" s="1004"/>
      <c r="U1" s="1004"/>
      <c r="V1" s="1004"/>
      <c r="W1" s="1004"/>
      <c r="X1" s="1004"/>
      <c r="Y1" s="1004"/>
      <c r="Z1" s="1004"/>
      <c r="AA1" s="1005"/>
      <c r="AB1" s="1"/>
      <c r="AC1" s="1"/>
      <c r="AD1" s="11" t="s">
        <v>46</v>
      </c>
    </row>
    <row r="2" spans="1:31" ht="21" x14ac:dyDescent="0.35">
      <c r="A2" s="1013"/>
      <c r="B2" s="1014" t="s">
        <v>72</v>
      </c>
      <c r="C2" s="1004"/>
      <c r="D2" s="1004"/>
      <c r="E2" s="1004"/>
      <c r="F2" s="1004"/>
      <c r="G2" s="1004"/>
      <c r="H2" s="1004"/>
      <c r="I2" s="1004"/>
      <c r="J2" s="1004"/>
      <c r="K2" s="1004"/>
      <c r="L2" s="1004"/>
      <c r="M2" s="1004"/>
      <c r="N2" s="1004"/>
      <c r="O2" s="1004"/>
      <c r="P2" s="1004"/>
      <c r="Q2" s="1004"/>
      <c r="R2" s="1004"/>
      <c r="S2" s="1004"/>
      <c r="T2" s="1004"/>
      <c r="U2" s="1004"/>
      <c r="V2" s="1004"/>
      <c r="W2" s="1004"/>
      <c r="X2" s="1004"/>
      <c r="Y2" s="1004"/>
      <c r="Z2" s="1004"/>
      <c r="AA2" s="1005"/>
      <c r="AB2" s="1"/>
      <c r="AC2" s="1"/>
      <c r="AD2" s="11" t="s">
        <v>47</v>
      </c>
    </row>
    <row r="3" spans="1:31" ht="21" x14ac:dyDescent="0.35">
      <c r="A3" s="1013"/>
      <c r="B3" s="1014" t="s">
        <v>71</v>
      </c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  <c r="P3" s="1004"/>
      <c r="Q3" s="1004"/>
      <c r="R3" s="1004"/>
      <c r="S3" s="1004"/>
      <c r="T3" s="1004"/>
      <c r="U3" s="1004"/>
      <c r="V3" s="1004"/>
      <c r="W3" s="1004"/>
      <c r="X3" s="1004"/>
      <c r="Y3" s="1004"/>
      <c r="Z3" s="1004"/>
      <c r="AA3" s="1005"/>
      <c r="AB3" s="2"/>
      <c r="AC3" s="2"/>
      <c r="AD3" s="11" t="s">
        <v>48</v>
      </c>
    </row>
    <row r="4" spans="1:31" ht="15" customHeight="1" x14ac:dyDescent="0.25">
      <c r="A4" s="12" t="s">
        <v>915</v>
      </c>
      <c r="B4" s="3"/>
      <c r="C4" s="1015" t="s">
        <v>1</v>
      </c>
      <c r="D4" s="1016"/>
      <c r="E4" s="1016"/>
      <c r="F4" s="1016"/>
      <c r="G4" s="1016"/>
      <c r="H4" s="1016"/>
      <c r="I4" s="1016"/>
      <c r="J4" s="1016"/>
      <c r="K4" s="1016"/>
      <c r="L4" s="1016"/>
      <c r="M4" s="1016"/>
      <c r="N4" s="1016"/>
      <c r="O4" s="1016"/>
      <c r="P4" s="1016"/>
      <c r="Q4" s="1016"/>
      <c r="R4" s="1016"/>
      <c r="S4" s="1016"/>
      <c r="T4" s="1016"/>
      <c r="U4" s="1016"/>
      <c r="V4" s="1016"/>
      <c r="W4" s="1016"/>
      <c r="X4" s="1016"/>
      <c r="Y4" s="1016"/>
      <c r="Z4" s="1016"/>
      <c r="AA4" s="1017"/>
      <c r="AB4" s="2"/>
      <c r="AC4" s="2"/>
    </row>
    <row r="5" spans="1:31" ht="15.75" customHeight="1" x14ac:dyDescent="0.2">
      <c r="A5" s="1002" t="s">
        <v>2</v>
      </c>
      <c r="B5" s="1001"/>
      <c r="C5" s="1002" t="s">
        <v>3</v>
      </c>
      <c r="D5" s="1000"/>
      <c r="E5" s="1001"/>
      <c r="F5" s="1002" t="s">
        <v>4</v>
      </c>
      <c r="G5" s="1000"/>
      <c r="H5" s="1000"/>
      <c r="I5" s="1000"/>
      <c r="J5" s="1000"/>
      <c r="K5" s="1000"/>
      <c r="L5" s="1000"/>
      <c r="M5" s="1002" t="s">
        <v>5</v>
      </c>
      <c r="N5" s="1000"/>
      <c r="O5" s="1000"/>
      <c r="P5" s="1000"/>
      <c r="Q5" s="1000"/>
      <c r="R5" s="1000"/>
      <c r="S5" s="1001"/>
      <c r="T5" s="1002" t="s">
        <v>6</v>
      </c>
      <c r="U5" s="1000"/>
      <c r="V5" s="1000"/>
      <c r="W5" s="1000"/>
      <c r="X5" s="1000"/>
      <c r="Y5" s="1001"/>
      <c r="Z5" s="1007" t="s">
        <v>24</v>
      </c>
      <c r="AA5" s="1007" t="s">
        <v>25</v>
      </c>
      <c r="AB5" s="4"/>
      <c r="AC5" s="4"/>
      <c r="AD5" s="4"/>
    </row>
    <row r="6" spans="1:31" ht="15.75" customHeight="1" x14ac:dyDescent="0.2">
      <c r="A6" s="1007" t="s">
        <v>7</v>
      </c>
      <c r="B6" s="1007" t="s">
        <v>8</v>
      </c>
      <c r="C6" s="1007" t="s">
        <v>9</v>
      </c>
      <c r="D6" s="1007" t="s">
        <v>10</v>
      </c>
      <c r="E6" s="1007" t="s">
        <v>11</v>
      </c>
      <c r="F6" s="1007" t="s">
        <v>26</v>
      </c>
      <c r="G6" s="1007" t="s">
        <v>27</v>
      </c>
      <c r="H6" s="1007" t="s">
        <v>28</v>
      </c>
      <c r="I6" s="1002" t="s">
        <v>12</v>
      </c>
      <c r="J6" s="1001"/>
      <c r="K6" s="1009" t="s">
        <v>13</v>
      </c>
      <c r="L6" s="1001"/>
      <c r="M6" s="1007" t="s">
        <v>29</v>
      </c>
      <c r="N6" s="1007" t="s">
        <v>30</v>
      </c>
      <c r="O6" s="1007" t="s">
        <v>31</v>
      </c>
      <c r="P6" s="1007" t="s">
        <v>32</v>
      </c>
      <c r="Q6" s="1010" t="s">
        <v>33</v>
      </c>
      <c r="R6" s="1010" t="s">
        <v>34</v>
      </c>
      <c r="S6" s="1010" t="s">
        <v>35</v>
      </c>
      <c r="T6" s="1009" t="s">
        <v>14</v>
      </c>
      <c r="U6" s="1001"/>
      <c r="V6" s="1009" t="s">
        <v>15</v>
      </c>
      <c r="W6" s="1001"/>
      <c r="X6" s="1007" t="s">
        <v>36</v>
      </c>
      <c r="Y6" s="1010" t="s">
        <v>37</v>
      </c>
      <c r="Z6" s="1011"/>
      <c r="AA6" s="1011"/>
      <c r="AB6" s="4"/>
      <c r="AC6" s="4"/>
      <c r="AD6" s="4"/>
      <c r="AE6" s="4"/>
    </row>
    <row r="7" spans="1:31" ht="30" x14ac:dyDescent="0.2">
      <c r="A7" s="1011"/>
      <c r="B7" s="1011"/>
      <c r="C7" s="1011"/>
      <c r="D7" s="1011"/>
      <c r="E7" s="1011"/>
      <c r="F7" s="1011"/>
      <c r="G7" s="1011"/>
      <c r="H7" s="1011"/>
      <c r="I7" s="14" t="s">
        <v>38</v>
      </c>
      <c r="J7" s="14" t="s">
        <v>39</v>
      </c>
      <c r="K7" s="14" t="s">
        <v>40</v>
      </c>
      <c r="L7" s="13" t="s">
        <v>41</v>
      </c>
      <c r="M7" s="1011"/>
      <c r="N7" s="1011"/>
      <c r="O7" s="1011"/>
      <c r="P7" s="1011"/>
      <c r="Q7" s="1011"/>
      <c r="R7" s="1011"/>
      <c r="S7" s="1011"/>
      <c r="T7" s="14" t="s">
        <v>42</v>
      </c>
      <c r="U7" s="13" t="s">
        <v>43</v>
      </c>
      <c r="V7" s="14" t="s">
        <v>44</v>
      </c>
      <c r="W7" s="13" t="s">
        <v>45</v>
      </c>
      <c r="X7" s="1011"/>
      <c r="Y7" s="1011"/>
      <c r="Z7" s="1011"/>
      <c r="AA7" s="1011"/>
      <c r="AB7" s="4"/>
      <c r="AC7" s="4"/>
      <c r="AD7" s="4"/>
      <c r="AE7" s="4"/>
    </row>
    <row r="8" spans="1:31" ht="14.25" x14ac:dyDescent="0.2">
      <c r="A8" s="163" t="s">
        <v>374</v>
      </c>
      <c r="B8" s="163" t="s">
        <v>75</v>
      </c>
      <c r="C8" s="371" t="s">
        <v>395</v>
      </c>
      <c r="D8" s="170" t="s">
        <v>396</v>
      </c>
      <c r="E8" s="372" t="s">
        <v>916</v>
      </c>
      <c r="F8" s="373" t="s">
        <v>917</v>
      </c>
      <c r="G8" s="154"/>
      <c r="H8" s="39" t="s">
        <v>384</v>
      </c>
      <c r="I8" s="39" t="s">
        <v>74</v>
      </c>
      <c r="J8" s="40" t="s">
        <v>73</v>
      </c>
      <c r="K8" s="39" t="s">
        <v>74</v>
      </c>
      <c r="L8" s="174" t="s">
        <v>918</v>
      </c>
      <c r="M8" s="157"/>
      <c r="N8" s="158"/>
      <c r="O8" s="159"/>
      <c r="P8" s="160"/>
      <c r="Q8" s="160"/>
      <c r="R8" s="160"/>
      <c r="S8" s="153"/>
      <c r="T8" s="161">
        <v>0</v>
      </c>
      <c r="U8" s="160">
        <v>0</v>
      </c>
      <c r="V8" s="172">
        <v>0.5</v>
      </c>
      <c r="W8" s="102">
        <v>57</v>
      </c>
      <c r="X8" s="172">
        <v>0.5</v>
      </c>
      <c r="Y8" s="374">
        <v>57</v>
      </c>
      <c r="Z8" s="374">
        <v>57</v>
      </c>
      <c r="AA8" s="368"/>
    </row>
    <row r="9" spans="1:31" ht="42.75" x14ac:dyDescent="0.2">
      <c r="A9" s="163" t="s">
        <v>374</v>
      </c>
      <c r="B9" s="163" t="s">
        <v>75</v>
      </c>
      <c r="C9" s="371" t="s">
        <v>395</v>
      </c>
      <c r="D9" s="170" t="s">
        <v>396</v>
      </c>
      <c r="E9" s="372" t="s">
        <v>919</v>
      </c>
      <c r="F9" s="373" t="s">
        <v>920</v>
      </c>
      <c r="G9" s="164"/>
      <c r="H9" s="39" t="s">
        <v>384</v>
      </c>
      <c r="I9" s="39" t="s">
        <v>74</v>
      </c>
      <c r="J9" s="40" t="s">
        <v>73</v>
      </c>
      <c r="K9" s="39" t="s">
        <v>74</v>
      </c>
      <c r="L9" s="174" t="s">
        <v>921</v>
      </c>
      <c r="M9" s="165"/>
      <c r="N9" s="34"/>
      <c r="O9" s="35"/>
      <c r="P9" s="160"/>
      <c r="Q9" s="160"/>
      <c r="R9" s="160"/>
      <c r="S9" s="153"/>
      <c r="T9" s="172">
        <v>1</v>
      </c>
      <c r="U9" s="102">
        <v>170.12</v>
      </c>
      <c r="V9" s="172">
        <v>0.5</v>
      </c>
      <c r="W9" s="102">
        <v>57</v>
      </c>
      <c r="X9" s="172">
        <v>1.5</v>
      </c>
      <c r="Y9" s="374">
        <f>U9+W9</f>
        <v>227.12</v>
      </c>
      <c r="Z9" s="374">
        <v>227.12</v>
      </c>
      <c r="AA9" s="368"/>
    </row>
    <row r="10" spans="1:31" ht="42.75" x14ac:dyDescent="0.2">
      <c r="A10" s="163" t="s">
        <v>374</v>
      </c>
      <c r="B10" s="163" t="s">
        <v>75</v>
      </c>
      <c r="C10" s="371" t="s">
        <v>922</v>
      </c>
      <c r="D10" s="170" t="s">
        <v>923</v>
      </c>
      <c r="E10" s="372" t="s">
        <v>924</v>
      </c>
      <c r="F10" s="373" t="s">
        <v>925</v>
      </c>
      <c r="G10" s="164"/>
      <c r="H10" s="39" t="s">
        <v>4</v>
      </c>
      <c r="I10" s="39" t="s">
        <v>74</v>
      </c>
      <c r="J10" s="40" t="s">
        <v>73</v>
      </c>
      <c r="K10" s="39" t="s">
        <v>74</v>
      </c>
      <c r="L10" s="174" t="s">
        <v>279</v>
      </c>
      <c r="M10" s="165"/>
      <c r="N10" s="34"/>
      <c r="O10" s="35"/>
      <c r="P10" s="160"/>
      <c r="Q10" s="160"/>
      <c r="R10" s="160"/>
      <c r="S10" s="153"/>
      <c r="T10" s="161">
        <v>0</v>
      </c>
      <c r="U10" s="160">
        <v>0</v>
      </c>
      <c r="V10" s="172">
        <v>0.5</v>
      </c>
      <c r="W10" s="102">
        <v>57</v>
      </c>
      <c r="X10" s="172">
        <v>0.5</v>
      </c>
      <c r="Y10" s="374">
        <f>U10+W10</f>
        <v>57</v>
      </c>
      <c r="Z10" s="374">
        <v>57</v>
      </c>
      <c r="AA10" s="368"/>
    </row>
    <row r="11" spans="1:31" ht="71.25" x14ac:dyDescent="0.2">
      <c r="A11" s="163" t="s">
        <v>374</v>
      </c>
      <c r="B11" s="163" t="s">
        <v>75</v>
      </c>
      <c r="C11" s="371" t="s">
        <v>385</v>
      </c>
      <c r="D11" s="170" t="s">
        <v>926</v>
      </c>
      <c r="E11" s="372" t="s">
        <v>622</v>
      </c>
      <c r="F11" s="373" t="s">
        <v>927</v>
      </c>
      <c r="G11" s="164"/>
      <c r="H11" s="39" t="s">
        <v>384</v>
      </c>
      <c r="I11" s="39" t="s">
        <v>74</v>
      </c>
      <c r="J11" s="40" t="s">
        <v>73</v>
      </c>
      <c r="K11" s="39" t="s">
        <v>74</v>
      </c>
      <c r="L11" s="174" t="s">
        <v>928</v>
      </c>
      <c r="M11" s="165"/>
      <c r="N11" s="34"/>
      <c r="O11" s="35"/>
      <c r="P11" s="160"/>
      <c r="Q11" s="160"/>
      <c r="R11" s="160"/>
      <c r="S11" s="153"/>
      <c r="T11" s="172">
        <v>4</v>
      </c>
      <c r="U11" s="160">
        <v>120</v>
      </c>
      <c r="V11" s="172">
        <v>0.5</v>
      </c>
      <c r="W11" s="102">
        <v>55</v>
      </c>
      <c r="X11" s="172">
        <v>4.5</v>
      </c>
      <c r="Y11" s="374">
        <v>535</v>
      </c>
      <c r="Z11" s="374">
        <v>535</v>
      </c>
      <c r="AA11" s="368"/>
    </row>
    <row r="12" spans="1:31" ht="42.75" x14ac:dyDescent="0.2">
      <c r="A12" s="163" t="s">
        <v>374</v>
      </c>
      <c r="B12" s="163" t="s">
        <v>75</v>
      </c>
      <c r="C12" s="371" t="s">
        <v>929</v>
      </c>
      <c r="D12" s="170" t="s">
        <v>930</v>
      </c>
      <c r="E12" s="372" t="s">
        <v>931</v>
      </c>
      <c r="F12" s="373" t="s">
        <v>932</v>
      </c>
      <c r="G12" s="164"/>
      <c r="H12" s="39" t="s">
        <v>384</v>
      </c>
      <c r="I12" s="39" t="s">
        <v>74</v>
      </c>
      <c r="J12" s="40" t="s">
        <v>73</v>
      </c>
      <c r="K12" s="39" t="s">
        <v>74</v>
      </c>
      <c r="L12" s="174" t="s">
        <v>77</v>
      </c>
      <c r="M12" s="165"/>
      <c r="N12" s="34"/>
      <c r="O12" s="35"/>
      <c r="P12" s="160"/>
      <c r="Q12" s="160"/>
      <c r="R12" s="160"/>
      <c r="S12" s="153"/>
      <c r="T12" s="161">
        <v>0</v>
      </c>
      <c r="U12" s="160">
        <v>0</v>
      </c>
      <c r="V12" s="172">
        <v>0.5</v>
      </c>
      <c r="W12" s="102">
        <v>57</v>
      </c>
      <c r="X12" s="172">
        <v>0.5</v>
      </c>
      <c r="Y12" s="374">
        <v>57</v>
      </c>
      <c r="Z12" s="374">
        <v>57</v>
      </c>
      <c r="AA12" s="368"/>
    </row>
    <row r="13" spans="1:31" ht="42.75" x14ac:dyDescent="0.2">
      <c r="A13" s="163" t="s">
        <v>374</v>
      </c>
      <c r="B13" s="163" t="s">
        <v>75</v>
      </c>
      <c r="C13" s="371" t="s">
        <v>933</v>
      </c>
      <c r="D13" s="170" t="s">
        <v>934</v>
      </c>
      <c r="E13" s="372" t="s">
        <v>935</v>
      </c>
      <c r="F13" s="373" t="s">
        <v>932</v>
      </c>
      <c r="G13" s="164"/>
      <c r="H13" s="39" t="s">
        <v>384</v>
      </c>
      <c r="I13" s="39" t="s">
        <v>74</v>
      </c>
      <c r="J13" s="40" t="s">
        <v>73</v>
      </c>
      <c r="K13" s="39" t="s">
        <v>74</v>
      </c>
      <c r="L13" s="174" t="s">
        <v>77</v>
      </c>
      <c r="M13" s="165"/>
      <c r="N13" s="34"/>
      <c r="O13" s="35"/>
      <c r="P13" s="160"/>
      <c r="Q13" s="160"/>
      <c r="R13" s="160"/>
      <c r="S13" s="153"/>
      <c r="T13" s="161">
        <v>0</v>
      </c>
      <c r="U13" s="160">
        <v>0</v>
      </c>
      <c r="V13" s="172">
        <v>0.5</v>
      </c>
      <c r="W13" s="102">
        <v>57</v>
      </c>
      <c r="X13" s="172">
        <v>0.5</v>
      </c>
      <c r="Y13" s="374">
        <v>57</v>
      </c>
      <c r="Z13" s="374">
        <v>57</v>
      </c>
      <c r="AA13" s="368"/>
    </row>
    <row r="14" spans="1:31" ht="15.75" customHeight="1" x14ac:dyDescent="0.2">
      <c r="A14" s="163" t="s">
        <v>374</v>
      </c>
      <c r="B14" s="18" t="s">
        <v>751</v>
      </c>
      <c r="C14" s="375" t="s">
        <v>435</v>
      </c>
      <c r="D14" s="178" t="s">
        <v>936</v>
      </c>
      <c r="E14" s="18" t="s">
        <v>451</v>
      </c>
      <c r="F14" s="18" t="s">
        <v>937</v>
      </c>
      <c r="G14" s="28"/>
      <c r="H14" s="376"/>
      <c r="I14" s="18" t="s">
        <v>74</v>
      </c>
      <c r="J14" s="17" t="s">
        <v>73</v>
      </c>
      <c r="K14" s="18" t="s">
        <v>74</v>
      </c>
      <c r="L14" s="304" t="s">
        <v>76</v>
      </c>
      <c r="M14" s="157">
        <v>45847</v>
      </c>
      <c r="N14" s="158">
        <v>45847</v>
      </c>
      <c r="O14" s="159"/>
      <c r="P14" s="160"/>
      <c r="Q14" s="160">
        <v>0</v>
      </c>
      <c r="R14" s="160">
        <v>0</v>
      </c>
      <c r="S14" s="153">
        <f>Q14+R14</f>
        <v>0</v>
      </c>
      <c r="T14" s="161">
        <v>0</v>
      </c>
      <c r="U14" s="377">
        <v>0</v>
      </c>
      <c r="V14" s="161">
        <v>1</v>
      </c>
      <c r="W14" s="377">
        <v>302.08</v>
      </c>
      <c r="X14" s="161">
        <v>0.5</v>
      </c>
      <c r="Y14" s="378">
        <f>(T14*U14)+(V14*W14)</f>
        <v>302.08</v>
      </c>
      <c r="Z14" s="378">
        <f>(T14*U14)+(V14*W14)</f>
        <v>302.08</v>
      </c>
      <c r="AA14" s="161" t="s">
        <v>453</v>
      </c>
    </row>
    <row r="15" spans="1:31" ht="15.75" customHeight="1" x14ac:dyDescent="0.2">
      <c r="A15" s="163" t="s">
        <v>374</v>
      </c>
      <c r="B15" s="18" t="s">
        <v>751</v>
      </c>
      <c r="C15" s="375" t="s">
        <v>465</v>
      </c>
      <c r="D15" s="178" t="s">
        <v>466</v>
      </c>
      <c r="E15" s="18" t="s">
        <v>451</v>
      </c>
      <c r="F15" s="18" t="s">
        <v>572</v>
      </c>
      <c r="G15" s="28"/>
      <c r="H15" s="376"/>
      <c r="I15" s="18" t="s">
        <v>74</v>
      </c>
      <c r="J15" s="17" t="s">
        <v>73</v>
      </c>
      <c r="K15" s="18" t="s">
        <v>74</v>
      </c>
      <c r="L15" s="304" t="s">
        <v>938</v>
      </c>
      <c r="M15" s="157">
        <v>45838</v>
      </c>
      <c r="N15" s="158">
        <v>45841</v>
      </c>
      <c r="O15" s="159"/>
      <c r="P15" s="160"/>
      <c r="Q15" s="160">
        <v>0</v>
      </c>
      <c r="R15" s="160">
        <v>0</v>
      </c>
      <c r="S15" s="153">
        <f>Q15+R15</f>
        <v>0</v>
      </c>
      <c r="T15" s="161">
        <v>3</v>
      </c>
      <c r="U15" s="377">
        <v>604.16999999999996</v>
      </c>
      <c r="V15" s="161">
        <v>1</v>
      </c>
      <c r="W15" s="377">
        <v>302.08</v>
      </c>
      <c r="X15" s="161">
        <v>3.5</v>
      </c>
      <c r="Y15" s="378">
        <f>(T15*U15)+(V15*W15)</f>
        <v>2114.5899999999997</v>
      </c>
      <c r="Z15" s="378">
        <f>(T15*U15)+(V15*W15)</f>
        <v>2114.5899999999997</v>
      </c>
      <c r="AA15" s="161" t="s">
        <v>453</v>
      </c>
    </row>
    <row r="16" spans="1:31" ht="15.75" customHeight="1" x14ac:dyDescent="0.2">
      <c r="A16" s="163" t="s">
        <v>374</v>
      </c>
      <c r="B16" s="18" t="s">
        <v>751</v>
      </c>
      <c r="C16" s="379" t="s">
        <v>473</v>
      </c>
      <c r="D16" s="178" t="s">
        <v>474</v>
      </c>
      <c r="E16" s="259" t="s">
        <v>451</v>
      </c>
      <c r="F16" s="161" t="s">
        <v>452</v>
      </c>
      <c r="G16" s="179"/>
      <c r="H16" s="161"/>
      <c r="I16" s="18" t="s">
        <v>74</v>
      </c>
      <c r="J16" s="17" t="s">
        <v>73</v>
      </c>
      <c r="K16" s="18" t="s">
        <v>74</v>
      </c>
      <c r="L16" s="304" t="s">
        <v>939</v>
      </c>
      <c r="M16" s="260">
        <v>45838</v>
      </c>
      <c r="N16" s="380">
        <v>45841</v>
      </c>
      <c r="O16" s="159"/>
      <c r="P16" s="160"/>
      <c r="Q16" s="160">
        <v>0</v>
      </c>
      <c r="R16" s="160">
        <v>0</v>
      </c>
      <c r="S16" s="153">
        <f t="shared" ref="S16:S38" si="0">Q16+R16</f>
        <v>0</v>
      </c>
      <c r="T16" s="161">
        <v>3</v>
      </c>
      <c r="U16" s="377">
        <v>604.16999999999996</v>
      </c>
      <c r="V16" s="161">
        <v>1</v>
      </c>
      <c r="W16" s="377">
        <v>302.08</v>
      </c>
      <c r="X16" s="161">
        <v>3.5</v>
      </c>
      <c r="Y16" s="378">
        <f t="shared" ref="Y16:Y75" si="1">(T16*U16)+(V16*W16)</f>
        <v>2114.5899999999997</v>
      </c>
      <c r="Z16" s="378">
        <f t="shared" ref="Z16:Z75" si="2">(T16*U16)+(V16*W16)</f>
        <v>2114.5899999999997</v>
      </c>
      <c r="AA16" s="161" t="s">
        <v>453</v>
      </c>
    </row>
    <row r="17" spans="1:27" ht="15.75" customHeight="1" x14ac:dyDescent="0.2">
      <c r="A17" s="163" t="s">
        <v>374</v>
      </c>
      <c r="B17" s="18" t="s">
        <v>751</v>
      </c>
      <c r="C17" s="177" t="s">
        <v>471</v>
      </c>
      <c r="D17" s="303" t="s">
        <v>472</v>
      </c>
      <c r="E17" s="259" t="s">
        <v>451</v>
      </c>
      <c r="F17" s="161" t="s">
        <v>452</v>
      </c>
      <c r="G17" s="179"/>
      <c r="H17" s="161"/>
      <c r="I17" s="18" t="s">
        <v>74</v>
      </c>
      <c r="J17" s="17" t="s">
        <v>73</v>
      </c>
      <c r="K17" s="18" t="s">
        <v>74</v>
      </c>
      <c r="L17" s="304" t="s">
        <v>939</v>
      </c>
      <c r="M17" s="30">
        <v>45838</v>
      </c>
      <c r="N17" s="260">
        <v>45841</v>
      </c>
      <c r="O17" s="159"/>
      <c r="P17" s="160"/>
      <c r="Q17" s="160">
        <v>0</v>
      </c>
      <c r="R17" s="160">
        <v>0</v>
      </c>
      <c r="S17" s="153">
        <f t="shared" si="0"/>
        <v>0</v>
      </c>
      <c r="T17" s="161">
        <v>3</v>
      </c>
      <c r="U17" s="377">
        <v>604.16999999999996</v>
      </c>
      <c r="V17" s="161">
        <v>1</v>
      </c>
      <c r="W17" s="377">
        <v>302.08</v>
      </c>
      <c r="X17" s="161">
        <v>3.5</v>
      </c>
      <c r="Y17" s="378">
        <f t="shared" si="1"/>
        <v>2114.5899999999997</v>
      </c>
      <c r="Z17" s="378">
        <f t="shared" si="2"/>
        <v>2114.5899999999997</v>
      </c>
      <c r="AA17" s="161" t="s">
        <v>453</v>
      </c>
    </row>
    <row r="18" spans="1:27" ht="15.75" customHeight="1" x14ac:dyDescent="0.2">
      <c r="A18" s="163" t="s">
        <v>374</v>
      </c>
      <c r="B18" s="18" t="s">
        <v>751</v>
      </c>
      <c r="C18" s="177" t="s">
        <v>461</v>
      </c>
      <c r="D18" s="303" t="s">
        <v>462</v>
      </c>
      <c r="E18" s="259" t="s">
        <v>451</v>
      </c>
      <c r="F18" s="161" t="s">
        <v>452</v>
      </c>
      <c r="G18" s="179"/>
      <c r="H18" s="161"/>
      <c r="I18" s="18" t="s">
        <v>74</v>
      </c>
      <c r="J18" s="17" t="s">
        <v>73</v>
      </c>
      <c r="K18" s="18" t="s">
        <v>74</v>
      </c>
      <c r="L18" s="304" t="s">
        <v>940</v>
      </c>
      <c r="M18" s="30">
        <v>45838</v>
      </c>
      <c r="N18" s="260">
        <v>45842</v>
      </c>
      <c r="O18" s="159"/>
      <c r="P18" s="160"/>
      <c r="Q18" s="160">
        <v>0</v>
      </c>
      <c r="R18" s="160">
        <v>0</v>
      </c>
      <c r="S18" s="153">
        <f t="shared" si="0"/>
        <v>0</v>
      </c>
      <c r="T18" s="161">
        <v>4</v>
      </c>
      <c r="U18" s="377">
        <v>604.16999999999996</v>
      </c>
      <c r="V18" s="161">
        <v>0</v>
      </c>
      <c r="W18" s="377">
        <v>0</v>
      </c>
      <c r="X18" s="161">
        <v>4</v>
      </c>
      <c r="Y18" s="378">
        <f t="shared" si="1"/>
        <v>2416.6799999999998</v>
      </c>
      <c r="Z18" s="378">
        <f t="shared" si="2"/>
        <v>2416.6799999999998</v>
      </c>
      <c r="AA18" s="161" t="s">
        <v>453</v>
      </c>
    </row>
    <row r="19" spans="1:27" ht="15.75" customHeight="1" x14ac:dyDescent="0.2">
      <c r="A19" s="163" t="s">
        <v>374</v>
      </c>
      <c r="B19" s="18" t="s">
        <v>751</v>
      </c>
      <c r="C19" s="381" t="s">
        <v>468</v>
      </c>
      <c r="D19" s="303" t="s">
        <v>469</v>
      </c>
      <c r="E19" s="259" t="s">
        <v>451</v>
      </c>
      <c r="F19" s="161" t="s">
        <v>452</v>
      </c>
      <c r="G19" s="179"/>
      <c r="H19" s="161"/>
      <c r="I19" s="18" t="s">
        <v>74</v>
      </c>
      <c r="J19" s="17" t="s">
        <v>73</v>
      </c>
      <c r="K19" s="18" t="s">
        <v>74</v>
      </c>
      <c r="L19" s="304" t="s">
        <v>941</v>
      </c>
      <c r="M19" s="30">
        <v>45838</v>
      </c>
      <c r="N19" s="260">
        <v>45842</v>
      </c>
      <c r="O19" s="159"/>
      <c r="P19" s="160"/>
      <c r="Q19" s="160">
        <v>0</v>
      </c>
      <c r="R19" s="160">
        <v>0</v>
      </c>
      <c r="S19" s="153">
        <f t="shared" si="0"/>
        <v>0</v>
      </c>
      <c r="T19" s="161">
        <v>4</v>
      </c>
      <c r="U19" s="377">
        <v>604.16999999999996</v>
      </c>
      <c r="V19" s="161">
        <v>0</v>
      </c>
      <c r="W19" s="377">
        <v>0</v>
      </c>
      <c r="X19" s="161">
        <v>4</v>
      </c>
      <c r="Y19" s="378">
        <f>(T19*U19)+(V19*W19)</f>
        <v>2416.6799999999998</v>
      </c>
      <c r="Z19" s="378">
        <f>(T19*U19)+(V19*W19)</f>
        <v>2416.6799999999998</v>
      </c>
      <c r="AA19" s="161" t="s">
        <v>453</v>
      </c>
    </row>
    <row r="20" spans="1:27" ht="15.75" customHeight="1" x14ac:dyDescent="0.2">
      <c r="A20" s="163" t="s">
        <v>374</v>
      </c>
      <c r="B20" s="18" t="s">
        <v>751</v>
      </c>
      <c r="C20" s="177" t="s">
        <v>942</v>
      </c>
      <c r="D20" s="303" t="s">
        <v>476</v>
      </c>
      <c r="E20" s="259" t="s">
        <v>451</v>
      </c>
      <c r="F20" s="161" t="s">
        <v>452</v>
      </c>
      <c r="G20" s="179"/>
      <c r="H20" s="161"/>
      <c r="I20" s="18" t="s">
        <v>74</v>
      </c>
      <c r="J20" s="17" t="s">
        <v>73</v>
      </c>
      <c r="K20" s="18" t="s">
        <v>74</v>
      </c>
      <c r="L20" s="304" t="s">
        <v>943</v>
      </c>
      <c r="M20" s="30">
        <v>45838</v>
      </c>
      <c r="N20" s="260">
        <v>45842</v>
      </c>
      <c r="O20" s="159"/>
      <c r="P20" s="160"/>
      <c r="Q20" s="160">
        <v>0</v>
      </c>
      <c r="R20" s="160">
        <v>0</v>
      </c>
      <c r="S20" s="153">
        <f t="shared" si="0"/>
        <v>0</v>
      </c>
      <c r="T20" s="161">
        <v>4</v>
      </c>
      <c r="U20" s="377">
        <v>604.16999999999996</v>
      </c>
      <c r="V20" s="161">
        <v>0</v>
      </c>
      <c r="W20" s="377">
        <v>0</v>
      </c>
      <c r="X20" s="161">
        <v>4</v>
      </c>
      <c r="Y20" s="378">
        <f t="shared" si="1"/>
        <v>2416.6799999999998</v>
      </c>
      <c r="Z20" s="378">
        <f t="shared" si="2"/>
        <v>2416.6799999999998</v>
      </c>
      <c r="AA20" s="161" t="s">
        <v>453</v>
      </c>
    </row>
    <row r="21" spans="1:27" ht="15.75" customHeight="1" x14ac:dyDescent="0.2">
      <c r="A21" s="163" t="s">
        <v>374</v>
      </c>
      <c r="B21" s="18" t="s">
        <v>751</v>
      </c>
      <c r="C21" s="379" t="s">
        <v>533</v>
      </c>
      <c r="D21" s="178" t="s">
        <v>534</v>
      </c>
      <c r="E21" s="18" t="s">
        <v>451</v>
      </c>
      <c r="F21" s="259" t="s">
        <v>452</v>
      </c>
      <c r="G21" s="179"/>
      <c r="H21" s="161"/>
      <c r="I21" s="18" t="s">
        <v>74</v>
      </c>
      <c r="J21" s="17" t="s">
        <v>73</v>
      </c>
      <c r="K21" s="18" t="s">
        <v>74</v>
      </c>
      <c r="L21" s="304" t="s">
        <v>944</v>
      </c>
      <c r="M21" s="30">
        <v>45840</v>
      </c>
      <c r="N21" s="157">
        <v>45840</v>
      </c>
      <c r="O21" s="159"/>
      <c r="P21" s="160"/>
      <c r="Q21" s="160">
        <v>0</v>
      </c>
      <c r="R21" s="160">
        <v>0</v>
      </c>
      <c r="S21" s="153">
        <f>Q22+R21</f>
        <v>0</v>
      </c>
      <c r="T21" s="161">
        <v>0</v>
      </c>
      <c r="U21" s="377">
        <v>0</v>
      </c>
      <c r="V21" s="161">
        <v>1</v>
      </c>
      <c r="W21" s="377">
        <v>302.08</v>
      </c>
      <c r="X21" s="161">
        <v>0.5</v>
      </c>
      <c r="Y21" s="378">
        <f t="shared" si="1"/>
        <v>302.08</v>
      </c>
      <c r="Z21" s="378">
        <f t="shared" si="2"/>
        <v>302.08</v>
      </c>
      <c r="AA21" s="161" t="s">
        <v>453</v>
      </c>
    </row>
    <row r="22" spans="1:27" ht="15.75" customHeight="1" x14ac:dyDescent="0.2">
      <c r="A22" s="163" t="s">
        <v>374</v>
      </c>
      <c r="B22" s="18" t="s">
        <v>751</v>
      </c>
      <c r="C22" s="177" t="s">
        <v>594</v>
      </c>
      <c r="D22" s="303" t="s">
        <v>595</v>
      </c>
      <c r="E22" s="18" t="s">
        <v>451</v>
      </c>
      <c r="F22" s="259" t="s">
        <v>452</v>
      </c>
      <c r="G22" s="179"/>
      <c r="H22" s="161"/>
      <c r="I22" s="18" t="s">
        <v>74</v>
      </c>
      <c r="J22" s="17" t="s">
        <v>73</v>
      </c>
      <c r="K22" s="18" t="s">
        <v>74</v>
      </c>
      <c r="L22" s="304" t="s">
        <v>945</v>
      </c>
      <c r="M22" s="30">
        <v>45846</v>
      </c>
      <c r="N22" s="260">
        <v>45848</v>
      </c>
      <c r="O22" s="159"/>
      <c r="P22" s="160"/>
      <c r="Q22" s="160">
        <v>0</v>
      </c>
      <c r="R22" s="160">
        <v>0</v>
      </c>
      <c r="S22" s="153">
        <f t="shared" ref="S22:S23" si="3">Q23+R22</f>
        <v>0</v>
      </c>
      <c r="T22" s="161">
        <v>2</v>
      </c>
      <c r="U22" s="377">
        <v>604.16999999999996</v>
      </c>
      <c r="V22" s="161">
        <v>1</v>
      </c>
      <c r="W22" s="377">
        <v>302.08</v>
      </c>
      <c r="X22" s="223">
        <v>2.5</v>
      </c>
      <c r="Y22" s="378">
        <f t="shared" si="1"/>
        <v>1510.4199999999998</v>
      </c>
      <c r="Z22" s="378">
        <f t="shared" si="2"/>
        <v>1510.4199999999998</v>
      </c>
      <c r="AA22" s="161" t="s">
        <v>453</v>
      </c>
    </row>
    <row r="23" spans="1:27" ht="15.75" customHeight="1" x14ac:dyDescent="0.2">
      <c r="A23" s="163" t="s">
        <v>374</v>
      </c>
      <c r="B23" s="18" t="s">
        <v>751</v>
      </c>
      <c r="C23" s="177" t="s">
        <v>549</v>
      </c>
      <c r="D23" s="303" t="s">
        <v>550</v>
      </c>
      <c r="E23" s="18" t="s">
        <v>451</v>
      </c>
      <c r="F23" s="259" t="s">
        <v>452</v>
      </c>
      <c r="G23" s="179"/>
      <c r="H23" s="161"/>
      <c r="I23" s="18" t="s">
        <v>74</v>
      </c>
      <c r="J23" s="17" t="s">
        <v>73</v>
      </c>
      <c r="K23" s="18" t="s">
        <v>74</v>
      </c>
      <c r="L23" s="40" t="s">
        <v>76</v>
      </c>
      <c r="M23" s="30">
        <v>45846</v>
      </c>
      <c r="N23" s="30">
        <v>45848</v>
      </c>
      <c r="O23" s="382"/>
      <c r="P23" s="160"/>
      <c r="Q23" s="160">
        <v>0</v>
      </c>
      <c r="R23" s="160">
        <v>0</v>
      </c>
      <c r="S23" s="153">
        <f t="shared" si="3"/>
        <v>0</v>
      </c>
      <c r="T23" s="161">
        <v>2</v>
      </c>
      <c r="U23" s="383">
        <v>604.16999999999996</v>
      </c>
      <c r="V23" s="161">
        <v>1</v>
      </c>
      <c r="W23" s="377">
        <v>302.08</v>
      </c>
      <c r="X23" s="18">
        <v>2.5</v>
      </c>
      <c r="Y23" s="378">
        <f t="shared" si="1"/>
        <v>1510.4199999999998</v>
      </c>
      <c r="Z23" s="378">
        <f t="shared" si="2"/>
        <v>1510.4199999999998</v>
      </c>
      <c r="AA23" s="161" t="s">
        <v>453</v>
      </c>
    </row>
    <row r="24" spans="1:27" ht="15.75" customHeight="1" x14ac:dyDescent="0.2">
      <c r="A24" s="163" t="s">
        <v>374</v>
      </c>
      <c r="B24" s="18" t="s">
        <v>751</v>
      </c>
      <c r="C24" s="177" t="s">
        <v>946</v>
      </c>
      <c r="D24" s="303" t="s">
        <v>518</v>
      </c>
      <c r="E24" s="18" t="s">
        <v>451</v>
      </c>
      <c r="F24" s="259" t="s">
        <v>452</v>
      </c>
      <c r="G24" s="384"/>
      <c r="H24" s="161"/>
      <c r="I24" s="18" t="s">
        <v>74</v>
      </c>
      <c r="J24" s="17" t="s">
        <v>73</v>
      </c>
      <c r="K24" s="18" t="s">
        <v>74</v>
      </c>
      <c r="L24" s="40" t="s">
        <v>945</v>
      </c>
      <c r="M24" s="30">
        <v>45846</v>
      </c>
      <c r="N24" s="30">
        <v>45848</v>
      </c>
      <c r="O24" s="382"/>
      <c r="P24" s="159"/>
      <c r="Q24" s="160">
        <v>0</v>
      </c>
      <c r="R24" s="160">
        <v>0</v>
      </c>
      <c r="S24" s="153">
        <f>Q38+R24</f>
        <v>0</v>
      </c>
      <c r="T24" s="220">
        <v>2</v>
      </c>
      <c r="U24" s="286">
        <v>604.16999999999996</v>
      </c>
      <c r="V24" s="259">
        <v>1</v>
      </c>
      <c r="W24" s="377">
        <v>302.08</v>
      </c>
      <c r="X24" s="185">
        <v>2.5</v>
      </c>
      <c r="Y24" s="378">
        <f t="shared" si="1"/>
        <v>1510.4199999999998</v>
      </c>
      <c r="Z24" s="378">
        <f t="shared" si="2"/>
        <v>1510.4199999999998</v>
      </c>
      <c r="AA24" s="161" t="s">
        <v>453</v>
      </c>
    </row>
    <row r="25" spans="1:27" ht="15.75" customHeight="1" x14ac:dyDescent="0.2">
      <c r="A25" s="163" t="s">
        <v>374</v>
      </c>
      <c r="B25" s="18" t="s">
        <v>751</v>
      </c>
      <c r="C25" s="177" t="s">
        <v>547</v>
      </c>
      <c r="D25" s="303" t="s">
        <v>548</v>
      </c>
      <c r="E25" s="18" t="s">
        <v>451</v>
      </c>
      <c r="F25" s="385" t="s">
        <v>452</v>
      </c>
      <c r="G25" s="28"/>
      <c r="H25" s="259"/>
      <c r="I25" s="18" t="s">
        <v>74</v>
      </c>
      <c r="J25" s="17" t="s">
        <v>73</v>
      </c>
      <c r="K25" s="18" t="s">
        <v>74</v>
      </c>
      <c r="L25" s="40" t="s">
        <v>76</v>
      </c>
      <c r="M25" s="30">
        <v>45846</v>
      </c>
      <c r="N25" s="30">
        <v>45848</v>
      </c>
      <c r="O25" s="382"/>
      <c r="P25" s="159"/>
      <c r="Q25" s="160">
        <v>0</v>
      </c>
      <c r="R25" s="160">
        <v>0</v>
      </c>
      <c r="S25" s="153">
        <f>Q39+R25</f>
        <v>0</v>
      </c>
      <c r="T25" s="161">
        <v>2</v>
      </c>
      <c r="U25" s="386">
        <v>604.16999999999996</v>
      </c>
      <c r="V25" s="212">
        <v>1</v>
      </c>
      <c r="W25" s="377">
        <v>302.08</v>
      </c>
      <c r="X25" s="161">
        <v>2.5</v>
      </c>
      <c r="Y25" s="387">
        <f t="shared" si="1"/>
        <v>1510.4199999999998</v>
      </c>
      <c r="Z25" s="388">
        <f t="shared" si="2"/>
        <v>1510.4199999999998</v>
      </c>
      <c r="AA25" s="161" t="s">
        <v>453</v>
      </c>
    </row>
    <row r="26" spans="1:27" ht="15.75" customHeight="1" x14ac:dyDescent="0.2">
      <c r="A26" s="163" t="s">
        <v>374</v>
      </c>
      <c r="B26" s="18" t="s">
        <v>751</v>
      </c>
      <c r="C26" s="177" t="s">
        <v>533</v>
      </c>
      <c r="D26" s="303" t="s">
        <v>534</v>
      </c>
      <c r="E26" s="18" t="s">
        <v>451</v>
      </c>
      <c r="F26" s="259" t="s">
        <v>452</v>
      </c>
      <c r="G26" s="389"/>
      <c r="H26" s="161"/>
      <c r="I26" s="18" t="s">
        <v>74</v>
      </c>
      <c r="J26" s="17" t="s">
        <v>73</v>
      </c>
      <c r="K26" s="18" t="s">
        <v>74</v>
      </c>
      <c r="L26" s="40" t="s">
        <v>76</v>
      </c>
      <c r="M26" s="30">
        <v>45846</v>
      </c>
      <c r="N26" s="30">
        <v>45849</v>
      </c>
      <c r="O26" s="382"/>
      <c r="P26" s="159"/>
      <c r="Q26" s="160">
        <v>0</v>
      </c>
      <c r="R26" s="160">
        <v>0</v>
      </c>
      <c r="S26" s="153">
        <f>Q40+R26</f>
        <v>0</v>
      </c>
      <c r="T26" s="161">
        <v>3</v>
      </c>
      <c r="U26" s="383">
        <v>604.16999999999996</v>
      </c>
      <c r="V26" s="212">
        <v>1</v>
      </c>
      <c r="W26" s="377">
        <v>302.08</v>
      </c>
      <c r="X26" s="161">
        <v>3.5</v>
      </c>
      <c r="Y26" s="387">
        <f t="shared" si="1"/>
        <v>2114.5899999999997</v>
      </c>
      <c r="Z26" s="388">
        <f t="shared" si="2"/>
        <v>2114.5899999999997</v>
      </c>
      <c r="AA26" s="161" t="s">
        <v>453</v>
      </c>
    </row>
    <row r="27" spans="1:27" ht="15.75" customHeight="1" x14ac:dyDescent="0.2">
      <c r="A27" s="163" t="s">
        <v>374</v>
      </c>
      <c r="B27" s="18" t="s">
        <v>751</v>
      </c>
      <c r="C27" s="177" t="s">
        <v>538</v>
      </c>
      <c r="D27" s="303" t="s">
        <v>539</v>
      </c>
      <c r="E27" s="18" t="s">
        <v>451</v>
      </c>
      <c r="F27" s="259" t="s">
        <v>452</v>
      </c>
      <c r="G27" s="179"/>
      <c r="H27" s="161"/>
      <c r="I27" s="18" t="s">
        <v>74</v>
      </c>
      <c r="J27" s="17" t="s">
        <v>73</v>
      </c>
      <c r="K27" s="18" t="s">
        <v>74</v>
      </c>
      <c r="L27" s="40" t="s">
        <v>76</v>
      </c>
      <c r="M27" s="30">
        <v>45846</v>
      </c>
      <c r="N27" s="30">
        <v>45848</v>
      </c>
      <c r="O27" s="382"/>
      <c r="P27" s="159"/>
      <c r="Q27" s="160">
        <v>0</v>
      </c>
      <c r="R27" s="160">
        <v>0</v>
      </c>
      <c r="S27" s="153">
        <f>Q41+R27</f>
        <v>0</v>
      </c>
      <c r="T27" s="220">
        <v>2</v>
      </c>
      <c r="U27" s="286">
        <v>604.16999999999996</v>
      </c>
      <c r="V27" s="376">
        <v>1</v>
      </c>
      <c r="W27" s="377">
        <v>302.08</v>
      </c>
      <c r="X27" s="161">
        <v>2.5</v>
      </c>
      <c r="Y27" s="387">
        <f t="shared" si="1"/>
        <v>1510.4199999999998</v>
      </c>
      <c r="Z27" s="388">
        <f t="shared" si="2"/>
        <v>1510.4199999999998</v>
      </c>
      <c r="AA27" s="161" t="s">
        <v>453</v>
      </c>
    </row>
    <row r="28" spans="1:27" ht="15.75" customHeight="1" x14ac:dyDescent="0.2">
      <c r="A28" s="163" t="s">
        <v>374</v>
      </c>
      <c r="B28" s="18" t="s">
        <v>751</v>
      </c>
      <c r="C28" s="177" t="s">
        <v>543</v>
      </c>
      <c r="D28" s="303" t="s">
        <v>544</v>
      </c>
      <c r="E28" s="18" t="s">
        <v>451</v>
      </c>
      <c r="F28" s="259" t="s">
        <v>452</v>
      </c>
      <c r="G28" s="179"/>
      <c r="H28" s="179"/>
      <c r="I28" s="18" t="s">
        <v>74</v>
      </c>
      <c r="J28" s="17" t="s">
        <v>73</v>
      </c>
      <c r="K28" s="18" t="s">
        <v>74</v>
      </c>
      <c r="L28" s="40" t="s">
        <v>76</v>
      </c>
      <c r="M28" s="30">
        <v>45846</v>
      </c>
      <c r="N28" s="390">
        <v>45848</v>
      </c>
      <c r="O28" s="159"/>
      <c r="P28" s="159"/>
      <c r="Q28" s="160">
        <v>0</v>
      </c>
      <c r="R28" s="160">
        <v>0</v>
      </c>
      <c r="S28" s="153">
        <f>Q42+R28</f>
        <v>0</v>
      </c>
      <c r="T28" s="161">
        <v>2</v>
      </c>
      <c r="U28" s="386">
        <v>604.16999999999996</v>
      </c>
      <c r="V28" s="212">
        <v>1</v>
      </c>
      <c r="W28" s="377">
        <v>302.08</v>
      </c>
      <c r="X28" s="161">
        <v>2.5</v>
      </c>
      <c r="Y28" s="387">
        <f t="shared" si="1"/>
        <v>1510.4199999999998</v>
      </c>
      <c r="Z28" s="388">
        <f t="shared" si="2"/>
        <v>1510.4199999999998</v>
      </c>
      <c r="AA28" s="161" t="s">
        <v>453</v>
      </c>
    </row>
    <row r="29" spans="1:27" ht="15.75" customHeight="1" x14ac:dyDescent="0.2">
      <c r="A29" s="163" t="s">
        <v>374</v>
      </c>
      <c r="B29" s="18" t="s">
        <v>751</v>
      </c>
      <c r="C29" s="177" t="s">
        <v>557</v>
      </c>
      <c r="D29" s="303" t="s">
        <v>558</v>
      </c>
      <c r="E29" s="18" t="s">
        <v>451</v>
      </c>
      <c r="F29" s="259" t="s">
        <v>452</v>
      </c>
      <c r="G29" s="179"/>
      <c r="H29" s="179"/>
      <c r="I29" s="18" t="s">
        <v>74</v>
      </c>
      <c r="J29" s="17" t="s">
        <v>73</v>
      </c>
      <c r="K29" s="18" t="s">
        <v>74</v>
      </c>
      <c r="L29" s="40" t="s">
        <v>944</v>
      </c>
      <c r="M29" s="391">
        <v>45840</v>
      </c>
      <c r="N29" s="390">
        <v>45840</v>
      </c>
      <c r="O29" s="159"/>
      <c r="P29" s="159"/>
      <c r="Q29" s="160">
        <v>0</v>
      </c>
      <c r="R29" s="160">
        <v>0</v>
      </c>
      <c r="S29" s="153">
        <f t="shared" ref="S29:S35" si="4">Q42+R29</f>
        <v>0</v>
      </c>
      <c r="T29" s="161">
        <v>0</v>
      </c>
      <c r="U29" s="386">
        <v>0</v>
      </c>
      <c r="V29" s="212">
        <v>1</v>
      </c>
      <c r="W29" s="377">
        <v>302.08</v>
      </c>
      <c r="X29" s="161">
        <v>0.5</v>
      </c>
      <c r="Y29" s="387">
        <f t="shared" si="1"/>
        <v>302.08</v>
      </c>
      <c r="Z29" s="388">
        <f t="shared" si="2"/>
        <v>302.08</v>
      </c>
      <c r="AA29" s="161" t="s">
        <v>453</v>
      </c>
    </row>
    <row r="30" spans="1:27" ht="15.75" customHeight="1" x14ac:dyDescent="0.2">
      <c r="A30" s="163" t="s">
        <v>374</v>
      </c>
      <c r="B30" s="18" t="s">
        <v>751</v>
      </c>
      <c r="C30" s="392" t="s">
        <v>495</v>
      </c>
      <c r="D30" s="393" t="s">
        <v>496</v>
      </c>
      <c r="E30" s="18" t="s">
        <v>451</v>
      </c>
      <c r="F30" s="259" t="s">
        <v>452</v>
      </c>
      <c r="G30" s="179"/>
      <c r="H30" s="179"/>
      <c r="I30" s="18" t="s">
        <v>74</v>
      </c>
      <c r="J30" s="17" t="s">
        <v>73</v>
      </c>
      <c r="K30" s="18" t="s">
        <v>74</v>
      </c>
      <c r="L30" s="40" t="s">
        <v>134</v>
      </c>
      <c r="M30" s="391">
        <v>45840</v>
      </c>
      <c r="N30" s="390">
        <v>45840</v>
      </c>
      <c r="O30" s="159"/>
      <c r="P30" s="159"/>
      <c r="Q30" s="160">
        <v>0</v>
      </c>
      <c r="R30" s="160">
        <v>0</v>
      </c>
      <c r="S30" s="153">
        <f t="shared" si="4"/>
        <v>0</v>
      </c>
      <c r="T30" s="161">
        <v>0</v>
      </c>
      <c r="U30" s="386">
        <v>0</v>
      </c>
      <c r="V30" s="212">
        <v>1</v>
      </c>
      <c r="W30" s="377">
        <v>302.08</v>
      </c>
      <c r="X30" s="161">
        <v>0.5</v>
      </c>
      <c r="Y30" s="387">
        <f t="shared" si="1"/>
        <v>302.08</v>
      </c>
      <c r="Z30" s="388">
        <f t="shared" si="2"/>
        <v>302.08</v>
      </c>
      <c r="AA30" s="161" t="s">
        <v>453</v>
      </c>
    </row>
    <row r="31" spans="1:27" ht="15.75" customHeight="1" x14ac:dyDescent="0.2">
      <c r="A31" s="163" t="s">
        <v>374</v>
      </c>
      <c r="B31" s="18" t="s">
        <v>751</v>
      </c>
      <c r="C31" s="177" t="s">
        <v>459</v>
      </c>
      <c r="D31" s="394" t="s">
        <v>491</v>
      </c>
      <c r="E31" s="18" t="s">
        <v>451</v>
      </c>
      <c r="F31" s="259" t="s">
        <v>452</v>
      </c>
      <c r="G31" s="179"/>
      <c r="H31" s="179"/>
      <c r="I31" s="18" t="s">
        <v>74</v>
      </c>
      <c r="J31" s="17" t="s">
        <v>73</v>
      </c>
      <c r="K31" s="18" t="s">
        <v>74</v>
      </c>
      <c r="L31" s="40" t="s">
        <v>134</v>
      </c>
      <c r="M31" s="391">
        <v>45840</v>
      </c>
      <c r="N31" s="390">
        <v>45840</v>
      </c>
      <c r="O31" s="159"/>
      <c r="P31" s="159"/>
      <c r="Q31" s="160">
        <v>0</v>
      </c>
      <c r="R31" s="160">
        <v>0</v>
      </c>
      <c r="S31" s="153">
        <f t="shared" si="4"/>
        <v>0</v>
      </c>
      <c r="T31" s="161">
        <v>0</v>
      </c>
      <c r="U31" s="386">
        <v>0</v>
      </c>
      <c r="V31" s="212">
        <v>1</v>
      </c>
      <c r="W31" s="383">
        <v>302.08</v>
      </c>
      <c r="X31" s="223">
        <v>0.5</v>
      </c>
      <c r="Y31" s="387">
        <f t="shared" si="1"/>
        <v>302.08</v>
      </c>
      <c r="Z31" s="388">
        <f t="shared" si="2"/>
        <v>302.08</v>
      </c>
      <c r="AA31" s="161" t="s">
        <v>453</v>
      </c>
    </row>
    <row r="32" spans="1:27" ht="15.75" customHeight="1" x14ac:dyDescent="0.2">
      <c r="A32" s="163" t="s">
        <v>374</v>
      </c>
      <c r="B32" s="18" t="s">
        <v>751</v>
      </c>
      <c r="C32" s="177" t="s">
        <v>506</v>
      </c>
      <c r="D32" s="303" t="s">
        <v>507</v>
      </c>
      <c r="E32" s="18" t="s">
        <v>451</v>
      </c>
      <c r="F32" s="259" t="s">
        <v>452</v>
      </c>
      <c r="G32" s="179"/>
      <c r="H32" s="179"/>
      <c r="I32" s="18" t="s">
        <v>74</v>
      </c>
      <c r="J32" s="17" t="s">
        <v>73</v>
      </c>
      <c r="K32" s="18" t="s">
        <v>74</v>
      </c>
      <c r="L32" s="40" t="s">
        <v>947</v>
      </c>
      <c r="M32" s="391">
        <v>45845</v>
      </c>
      <c r="N32" s="390">
        <v>45849</v>
      </c>
      <c r="O32" s="159"/>
      <c r="P32" s="159"/>
      <c r="Q32" s="160">
        <v>0</v>
      </c>
      <c r="R32" s="160">
        <v>0</v>
      </c>
      <c r="S32" s="153">
        <f t="shared" si="4"/>
        <v>0</v>
      </c>
      <c r="T32" s="161">
        <v>4</v>
      </c>
      <c r="U32" s="386">
        <v>604.16999999999996</v>
      </c>
      <c r="V32" s="212">
        <v>1</v>
      </c>
      <c r="W32" s="286">
        <v>302.08</v>
      </c>
      <c r="X32" s="18">
        <v>4.5</v>
      </c>
      <c r="Y32" s="387">
        <f t="shared" si="1"/>
        <v>2718.7599999999998</v>
      </c>
      <c r="Z32" s="388">
        <f t="shared" si="2"/>
        <v>2718.7599999999998</v>
      </c>
      <c r="AA32" s="161" t="s">
        <v>453</v>
      </c>
    </row>
    <row r="33" spans="1:27" ht="15.75" customHeight="1" x14ac:dyDescent="0.2">
      <c r="A33" s="163" t="s">
        <v>374</v>
      </c>
      <c r="B33" s="18" t="s">
        <v>751</v>
      </c>
      <c r="C33" s="392" t="s">
        <v>495</v>
      </c>
      <c r="D33" s="393" t="s">
        <v>496</v>
      </c>
      <c r="E33" s="18" t="s">
        <v>451</v>
      </c>
      <c r="F33" s="259" t="s">
        <v>452</v>
      </c>
      <c r="G33" s="179"/>
      <c r="H33" s="179"/>
      <c r="I33" s="18" t="s">
        <v>74</v>
      </c>
      <c r="J33" s="17" t="s">
        <v>73</v>
      </c>
      <c r="K33" s="18" t="s">
        <v>74</v>
      </c>
      <c r="L33" s="40" t="s">
        <v>762</v>
      </c>
      <c r="M33" s="391">
        <v>45846</v>
      </c>
      <c r="N33" s="390">
        <v>45848</v>
      </c>
      <c r="O33" s="159"/>
      <c r="P33" s="159"/>
      <c r="Q33" s="160">
        <v>0</v>
      </c>
      <c r="R33" s="160">
        <v>0</v>
      </c>
      <c r="S33" s="153">
        <f t="shared" si="4"/>
        <v>0</v>
      </c>
      <c r="T33" s="161">
        <v>2</v>
      </c>
      <c r="U33" s="386">
        <v>604.16999999999996</v>
      </c>
      <c r="V33" s="212">
        <v>1</v>
      </c>
      <c r="W33" s="377">
        <v>302.08</v>
      </c>
      <c r="X33" s="161">
        <v>2.5</v>
      </c>
      <c r="Y33" s="387">
        <f t="shared" si="1"/>
        <v>1510.4199999999998</v>
      </c>
      <c r="Z33" s="388">
        <f t="shared" si="2"/>
        <v>1510.4199999999998</v>
      </c>
      <c r="AA33" s="161" t="s">
        <v>453</v>
      </c>
    </row>
    <row r="34" spans="1:27" ht="15.75" customHeight="1" x14ac:dyDescent="0.2">
      <c r="A34" s="163" t="s">
        <v>374</v>
      </c>
      <c r="B34" s="18" t="s">
        <v>751</v>
      </c>
      <c r="C34" s="177" t="s">
        <v>557</v>
      </c>
      <c r="D34" s="303" t="s">
        <v>558</v>
      </c>
      <c r="E34" s="18" t="s">
        <v>451</v>
      </c>
      <c r="F34" s="259" t="s">
        <v>452</v>
      </c>
      <c r="G34" s="179"/>
      <c r="H34" s="179"/>
      <c r="I34" s="18" t="s">
        <v>74</v>
      </c>
      <c r="J34" s="17" t="s">
        <v>73</v>
      </c>
      <c r="K34" s="18" t="s">
        <v>74</v>
      </c>
      <c r="L34" s="40" t="s">
        <v>76</v>
      </c>
      <c r="M34" s="391">
        <v>45846</v>
      </c>
      <c r="N34" s="390">
        <v>45849</v>
      </c>
      <c r="O34" s="159"/>
      <c r="P34" s="159"/>
      <c r="Q34" s="160">
        <v>0</v>
      </c>
      <c r="R34" s="160">
        <v>0</v>
      </c>
      <c r="S34" s="153">
        <f t="shared" si="4"/>
        <v>0</v>
      </c>
      <c r="T34" s="161">
        <v>3</v>
      </c>
      <c r="U34" s="386">
        <v>604.16999999999996</v>
      </c>
      <c r="V34" s="212">
        <v>1</v>
      </c>
      <c r="W34" s="377">
        <v>302.08</v>
      </c>
      <c r="X34" s="161">
        <v>3.5</v>
      </c>
      <c r="Y34" s="387">
        <f t="shared" si="1"/>
        <v>2114.5899999999997</v>
      </c>
      <c r="Z34" s="388">
        <f t="shared" si="2"/>
        <v>2114.5899999999997</v>
      </c>
      <c r="AA34" s="161" t="s">
        <v>453</v>
      </c>
    </row>
    <row r="35" spans="1:27" ht="15.75" customHeight="1" x14ac:dyDescent="0.2">
      <c r="A35" s="163" t="s">
        <v>374</v>
      </c>
      <c r="B35" s="18" t="s">
        <v>751</v>
      </c>
      <c r="C35" s="177" t="s">
        <v>459</v>
      </c>
      <c r="D35" s="303" t="s">
        <v>491</v>
      </c>
      <c r="E35" s="18" t="s">
        <v>451</v>
      </c>
      <c r="F35" s="259" t="s">
        <v>452</v>
      </c>
      <c r="G35" s="179"/>
      <c r="H35" s="179"/>
      <c r="I35" s="18" t="s">
        <v>74</v>
      </c>
      <c r="J35" s="17" t="s">
        <v>73</v>
      </c>
      <c r="K35" s="18" t="s">
        <v>74</v>
      </c>
      <c r="L35" s="40" t="s">
        <v>762</v>
      </c>
      <c r="M35" s="391">
        <v>45846</v>
      </c>
      <c r="N35" s="390">
        <v>45848</v>
      </c>
      <c r="O35" s="159"/>
      <c r="P35" s="159"/>
      <c r="Q35" s="160">
        <v>0</v>
      </c>
      <c r="R35" s="160">
        <v>0</v>
      </c>
      <c r="S35" s="153">
        <f t="shared" si="4"/>
        <v>0</v>
      </c>
      <c r="T35" s="161">
        <v>2</v>
      </c>
      <c r="U35" s="386">
        <v>604.16999999999996</v>
      </c>
      <c r="V35" s="212">
        <v>1</v>
      </c>
      <c r="W35" s="383">
        <v>302.08</v>
      </c>
      <c r="X35" s="223">
        <v>2.5</v>
      </c>
      <c r="Y35" s="395">
        <f t="shared" si="1"/>
        <v>1510.4199999999998</v>
      </c>
      <c r="Z35" s="396">
        <f t="shared" si="2"/>
        <v>1510.4199999999998</v>
      </c>
      <c r="AA35" s="161" t="s">
        <v>453</v>
      </c>
    </row>
    <row r="36" spans="1:27" ht="15.75" customHeight="1" x14ac:dyDescent="0.2">
      <c r="A36" s="163" t="s">
        <v>374</v>
      </c>
      <c r="B36" s="18" t="s">
        <v>751</v>
      </c>
      <c r="C36" s="177" t="s">
        <v>569</v>
      </c>
      <c r="D36" s="394" t="s">
        <v>570</v>
      </c>
      <c r="E36" s="18" t="s">
        <v>451</v>
      </c>
      <c r="F36" s="259" t="s">
        <v>452</v>
      </c>
      <c r="G36" s="179"/>
      <c r="H36" s="179"/>
      <c r="I36" s="18" t="s">
        <v>74</v>
      </c>
      <c r="J36" s="17" t="s">
        <v>73</v>
      </c>
      <c r="K36" s="18" t="s">
        <v>74</v>
      </c>
      <c r="L36" s="40" t="s">
        <v>947</v>
      </c>
      <c r="M36" s="391">
        <v>45845</v>
      </c>
      <c r="N36" s="390">
        <v>45849</v>
      </c>
      <c r="O36" s="159"/>
      <c r="P36" s="159"/>
      <c r="Q36" s="160">
        <v>0</v>
      </c>
      <c r="R36" s="160">
        <v>0</v>
      </c>
      <c r="S36" s="153">
        <f>Q50+R36</f>
        <v>0</v>
      </c>
      <c r="T36" s="161">
        <v>4</v>
      </c>
      <c r="U36" s="386">
        <v>604.16999999999996</v>
      </c>
      <c r="V36" s="212">
        <v>1</v>
      </c>
      <c r="W36" s="383">
        <v>302.08</v>
      </c>
      <c r="X36" s="18">
        <v>4.5</v>
      </c>
      <c r="Y36" s="397">
        <f t="shared" si="1"/>
        <v>2718.7599999999998</v>
      </c>
      <c r="Z36" s="397">
        <f t="shared" si="2"/>
        <v>2718.7599999999998</v>
      </c>
      <c r="AA36" s="259" t="s">
        <v>453</v>
      </c>
    </row>
    <row r="37" spans="1:27" ht="15.75" customHeight="1" x14ac:dyDescent="0.2">
      <c r="A37" s="163" t="s">
        <v>374</v>
      </c>
      <c r="B37" s="18" t="s">
        <v>751</v>
      </c>
      <c r="C37" s="177" t="s">
        <v>948</v>
      </c>
      <c r="D37" s="303" t="s">
        <v>949</v>
      </c>
      <c r="E37" s="18" t="s">
        <v>451</v>
      </c>
      <c r="F37" s="259" t="s">
        <v>452</v>
      </c>
      <c r="G37" s="179"/>
      <c r="H37" s="179"/>
      <c r="I37" s="18" t="s">
        <v>74</v>
      </c>
      <c r="J37" s="17" t="s">
        <v>73</v>
      </c>
      <c r="K37" s="18" t="s">
        <v>74</v>
      </c>
      <c r="L37" s="40" t="s">
        <v>950</v>
      </c>
      <c r="M37" s="391">
        <v>45838</v>
      </c>
      <c r="N37" s="390">
        <v>45839</v>
      </c>
      <c r="O37" s="159"/>
      <c r="P37" s="159"/>
      <c r="Q37" s="160">
        <v>0</v>
      </c>
      <c r="R37" s="160">
        <v>0</v>
      </c>
      <c r="S37" s="153">
        <f>Q51+R37</f>
        <v>0</v>
      </c>
      <c r="T37" s="370">
        <v>1</v>
      </c>
      <c r="U37" s="386">
        <v>604.16999999999996</v>
      </c>
      <c r="V37" s="212">
        <v>1</v>
      </c>
      <c r="W37" s="383">
        <v>302.08</v>
      </c>
      <c r="X37" s="18">
        <v>1</v>
      </c>
      <c r="Y37" s="397">
        <f t="shared" si="1"/>
        <v>906.25</v>
      </c>
      <c r="Z37" s="397">
        <f t="shared" si="2"/>
        <v>906.25</v>
      </c>
      <c r="AA37" s="259" t="s">
        <v>453</v>
      </c>
    </row>
    <row r="38" spans="1:27" ht="15.75" customHeight="1" x14ac:dyDescent="0.2">
      <c r="A38" s="163" t="s">
        <v>374</v>
      </c>
      <c r="B38" s="18" t="s">
        <v>751</v>
      </c>
      <c r="C38" s="392" t="s">
        <v>703</v>
      </c>
      <c r="D38" s="398" t="s">
        <v>136</v>
      </c>
      <c r="E38" s="399" t="s">
        <v>451</v>
      </c>
      <c r="F38" s="400" t="s">
        <v>769</v>
      </c>
      <c r="G38" s="401"/>
      <c r="H38" s="402"/>
      <c r="I38" s="399" t="s">
        <v>74</v>
      </c>
      <c r="J38" s="403" t="s">
        <v>73</v>
      </c>
      <c r="K38" s="399" t="s">
        <v>74</v>
      </c>
      <c r="L38" s="40" t="s">
        <v>951</v>
      </c>
      <c r="M38" s="391">
        <v>45853</v>
      </c>
      <c r="N38" s="390">
        <v>45869</v>
      </c>
      <c r="O38" s="30"/>
      <c r="P38" s="30"/>
      <c r="Q38" s="160">
        <v>0</v>
      </c>
      <c r="R38" s="160">
        <v>0</v>
      </c>
      <c r="S38" s="139">
        <f t="shared" si="0"/>
        <v>0</v>
      </c>
      <c r="T38" s="18">
        <v>0</v>
      </c>
      <c r="U38" s="377">
        <v>0</v>
      </c>
      <c r="V38" s="212">
        <v>12</v>
      </c>
      <c r="W38" s="377">
        <v>302.08</v>
      </c>
      <c r="X38" s="18">
        <v>12</v>
      </c>
      <c r="Y38" s="387">
        <f t="shared" si="1"/>
        <v>3624.96</v>
      </c>
      <c r="Z38" s="388">
        <f t="shared" si="2"/>
        <v>3624.96</v>
      </c>
      <c r="AA38" s="185" t="s">
        <v>453</v>
      </c>
    </row>
    <row r="39" spans="1:27" ht="15.75" customHeight="1" x14ac:dyDescent="0.2">
      <c r="A39" s="163" t="s">
        <v>374</v>
      </c>
      <c r="B39" s="18" t="s">
        <v>751</v>
      </c>
      <c r="C39" s="404" t="s">
        <v>706</v>
      </c>
      <c r="D39" s="307" t="s">
        <v>707</v>
      </c>
      <c r="E39" s="125" t="s">
        <v>451</v>
      </c>
      <c r="F39" s="132" t="s">
        <v>708</v>
      </c>
      <c r="G39" s="290"/>
      <c r="H39" s="132"/>
      <c r="I39" s="132" t="s">
        <v>74</v>
      </c>
      <c r="J39" s="308" t="s">
        <v>73</v>
      </c>
      <c r="K39" s="132" t="s">
        <v>74</v>
      </c>
      <c r="L39" s="125" t="s">
        <v>709</v>
      </c>
      <c r="M39" s="291">
        <v>45840</v>
      </c>
      <c r="N39" s="30">
        <v>45868</v>
      </c>
      <c r="O39" s="291"/>
      <c r="P39" s="133"/>
      <c r="Q39" s="326">
        <v>0</v>
      </c>
      <c r="R39" s="326">
        <v>0</v>
      </c>
      <c r="S39" s="327">
        <v>0</v>
      </c>
      <c r="T39" s="223">
        <v>0</v>
      </c>
      <c r="U39" s="328">
        <v>0</v>
      </c>
      <c r="V39" s="161">
        <v>9</v>
      </c>
      <c r="W39" s="377">
        <v>302.08</v>
      </c>
      <c r="X39" s="185">
        <v>9</v>
      </c>
      <c r="Y39" s="378">
        <f t="shared" si="1"/>
        <v>2718.72</v>
      </c>
      <c r="Z39" s="378">
        <f t="shared" si="2"/>
        <v>2718.72</v>
      </c>
      <c r="AA39" s="161" t="s">
        <v>453</v>
      </c>
    </row>
    <row r="40" spans="1:27" ht="15.75" customHeight="1" x14ac:dyDescent="0.2">
      <c r="A40" s="163" t="s">
        <v>374</v>
      </c>
      <c r="B40" s="18" t="s">
        <v>751</v>
      </c>
      <c r="C40" s="290" t="s">
        <v>167</v>
      </c>
      <c r="D40" s="308" t="s">
        <v>710</v>
      </c>
      <c r="E40" s="132" t="s">
        <v>451</v>
      </c>
      <c r="F40" s="132" t="s">
        <v>708</v>
      </c>
      <c r="G40" s="309"/>
      <c r="H40" s="132"/>
      <c r="I40" s="132" t="s">
        <v>74</v>
      </c>
      <c r="J40" s="308" t="s">
        <v>73</v>
      </c>
      <c r="K40" s="132" t="s">
        <v>74</v>
      </c>
      <c r="L40" s="125" t="s">
        <v>709</v>
      </c>
      <c r="M40" s="291">
        <v>45839</v>
      </c>
      <c r="N40" s="291">
        <v>45867</v>
      </c>
      <c r="O40" s="132"/>
      <c r="P40" s="310"/>
      <c r="Q40" s="326">
        <v>0</v>
      </c>
      <c r="R40" s="326">
        <v>0</v>
      </c>
      <c r="S40" s="329">
        <v>0</v>
      </c>
      <c r="T40" s="223">
        <v>0</v>
      </c>
      <c r="U40" s="328">
        <v>0</v>
      </c>
      <c r="V40" s="161">
        <v>8</v>
      </c>
      <c r="W40" s="377">
        <v>302.08</v>
      </c>
      <c r="X40" s="161">
        <v>8</v>
      </c>
      <c r="Y40" s="378">
        <f t="shared" si="1"/>
        <v>2416.64</v>
      </c>
      <c r="Z40" s="378">
        <f t="shared" si="2"/>
        <v>2416.64</v>
      </c>
      <c r="AA40" s="161" t="s">
        <v>453</v>
      </c>
    </row>
    <row r="41" spans="1:27" ht="15.75" customHeight="1" x14ac:dyDescent="0.2">
      <c r="A41" s="163" t="s">
        <v>374</v>
      </c>
      <c r="B41" s="18" t="s">
        <v>751</v>
      </c>
      <c r="C41" s="290" t="s">
        <v>360</v>
      </c>
      <c r="D41" s="132" t="s">
        <v>732</v>
      </c>
      <c r="E41" s="132" t="s">
        <v>451</v>
      </c>
      <c r="F41" s="132" t="s">
        <v>708</v>
      </c>
      <c r="G41" s="309"/>
      <c r="H41" s="308"/>
      <c r="I41" s="308" t="s">
        <v>74</v>
      </c>
      <c r="J41" s="308" t="s">
        <v>73</v>
      </c>
      <c r="K41" s="132" t="s">
        <v>74</v>
      </c>
      <c r="L41" s="125" t="s">
        <v>709</v>
      </c>
      <c r="M41" s="291">
        <v>45842</v>
      </c>
      <c r="N41" s="291">
        <v>45862</v>
      </c>
      <c r="O41" s="132"/>
      <c r="P41" s="310"/>
      <c r="Q41" s="326">
        <v>0</v>
      </c>
      <c r="R41" s="326">
        <v>0</v>
      </c>
      <c r="S41" s="329">
        <v>0</v>
      </c>
      <c r="T41" s="132">
        <v>0</v>
      </c>
      <c r="U41" s="328">
        <v>0</v>
      </c>
      <c r="V41" s="161">
        <v>7</v>
      </c>
      <c r="W41" s="377">
        <v>302.08</v>
      </c>
      <c r="X41" s="405">
        <v>7</v>
      </c>
      <c r="Y41" s="378">
        <f t="shared" si="1"/>
        <v>2114.56</v>
      </c>
      <c r="Z41" s="378">
        <f t="shared" si="2"/>
        <v>2114.56</v>
      </c>
      <c r="AA41" s="161" t="s">
        <v>453</v>
      </c>
    </row>
    <row r="42" spans="1:27" ht="15.75" customHeight="1" x14ac:dyDescent="0.2">
      <c r="A42" s="163" t="s">
        <v>374</v>
      </c>
      <c r="B42" s="18" t="s">
        <v>751</v>
      </c>
      <c r="C42" s="290" t="s">
        <v>352</v>
      </c>
      <c r="D42" s="308" t="s">
        <v>712</v>
      </c>
      <c r="E42" s="132" t="s">
        <v>451</v>
      </c>
      <c r="F42" s="132" t="s">
        <v>708</v>
      </c>
      <c r="G42" s="309"/>
      <c r="H42" s="132"/>
      <c r="I42" s="132" t="s">
        <v>74</v>
      </c>
      <c r="J42" s="308" t="s">
        <v>73</v>
      </c>
      <c r="K42" s="132" t="s">
        <v>74</v>
      </c>
      <c r="L42" s="125" t="s">
        <v>709</v>
      </c>
      <c r="M42" s="291">
        <v>45840</v>
      </c>
      <c r="N42" s="291">
        <v>45869</v>
      </c>
      <c r="O42" s="132"/>
      <c r="P42" s="310"/>
      <c r="Q42" s="326">
        <v>0</v>
      </c>
      <c r="R42" s="326">
        <v>0</v>
      </c>
      <c r="S42" s="329">
        <v>0</v>
      </c>
      <c r="T42" s="223">
        <v>0</v>
      </c>
      <c r="U42" s="328">
        <v>0</v>
      </c>
      <c r="V42" s="161">
        <v>9</v>
      </c>
      <c r="W42" s="377">
        <v>302.08</v>
      </c>
      <c r="X42" s="161">
        <v>9</v>
      </c>
      <c r="Y42" s="378">
        <f t="shared" si="1"/>
        <v>2718.72</v>
      </c>
      <c r="Z42" s="378">
        <f t="shared" si="2"/>
        <v>2718.72</v>
      </c>
      <c r="AA42" s="161" t="s">
        <v>453</v>
      </c>
    </row>
    <row r="43" spans="1:27" ht="15.75" customHeight="1" x14ac:dyDescent="0.2">
      <c r="A43" s="163" t="s">
        <v>374</v>
      </c>
      <c r="B43" s="18" t="s">
        <v>751</v>
      </c>
      <c r="C43" s="290" t="s">
        <v>171</v>
      </c>
      <c r="D43" s="132" t="s">
        <v>714</v>
      </c>
      <c r="E43" s="132" t="s">
        <v>451</v>
      </c>
      <c r="F43" s="132" t="s">
        <v>708</v>
      </c>
      <c r="G43" s="309"/>
      <c r="H43" s="132"/>
      <c r="I43" s="132" t="s">
        <v>74</v>
      </c>
      <c r="J43" s="308" t="s">
        <v>73</v>
      </c>
      <c r="K43" s="132" t="s">
        <v>74</v>
      </c>
      <c r="L43" s="125" t="s">
        <v>709</v>
      </c>
      <c r="M43" s="291">
        <v>45845</v>
      </c>
      <c r="N43" s="291">
        <v>45865</v>
      </c>
      <c r="O43" s="132"/>
      <c r="P43" s="310"/>
      <c r="Q43" s="326">
        <v>0</v>
      </c>
      <c r="R43" s="326">
        <v>0</v>
      </c>
      <c r="S43" s="327">
        <v>0</v>
      </c>
      <c r="T43" s="223">
        <v>0</v>
      </c>
      <c r="U43" s="328">
        <v>0</v>
      </c>
      <c r="V43" s="161">
        <v>7</v>
      </c>
      <c r="W43" s="377">
        <v>302.08</v>
      </c>
      <c r="X43" s="161">
        <v>7</v>
      </c>
      <c r="Y43" s="378">
        <f t="shared" si="1"/>
        <v>2114.56</v>
      </c>
      <c r="Z43" s="378">
        <f t="shared" si="2"/>
        <v>2114.56</v>
      </c>
      <c r="AA43" s="161" t="s">
        <v>453</v>
      </c>
    </row>
    <row r="44" spans="1:27" ht="15.75" customHeight="1" x14ac:dyDescent="0.2">
      <c r="A44" s="163" t="s">
        <v>374</v>
      </c>
      <c r="B44" s="18" t="s">
        <v>751</v>
      </c>
      <c r="C44" s="290" t="s">
        <v>141</v>
      </c>
      <c r="D44" s="132" t="s">
        <v>715</v>
      </c>
      <c r="E44" s="132" t="s">
        <v>451</v>
      </c>
      <c r="F44" s="132" t="s">
        <v>708</v>
      </c>
      <c r="G44" s="309"/>
      <c r="H44" s="132"/>
      <c r="I44" s="132" t="s">
        <v>74</v>
      </c>
      <c r="J44" s="308" t="s">
        <v>73</v>
      </c>
      <c r="K44" s="132" t="s">
        <v>74</v>
      </c>
      <c r="L44" s="125" t="s">
        <v>709</v>
      </c>
      <c r="M44" s="291">
        <v>45845</v>
      </c>
      <c r="N44" s="291">
        <v>45867</v>
      </c>
      <c r="O44" s="132"/>
      <c r="P44" s="310"/>
      <c r="Q44" s="326">
        <v>0</v>
      </c>
      <c r="R44" s="326">
        <v>0</v>
      </c>
      <c r="S44" s="327">
        <v>0</v>
      </c>
      <c r="T44" s="223">
        <v>0</v>
      </c>
      <c r="U44" s="328">
        <v>0</v>
      </c>
      <c r="V44" s="161">
        <v>12</v>
      </c>
      <c r="W44" s="377">
        <v>302.08</v>
      </c>
      <c r="X44" s="405">
        <v>12</v>
      </c>
      <c r="Y44" s="378">
        <f t="shared" si="1"/>
        <v>3624.96</v>
      </c>
      <c r="Z44" s="378">
        <f t="shared" si="2"/>
        <v>3624.96</v>
      </c>
      <c r="AA44" s="161" t="s">
        <v>453</v>
      </c>
    </row>
    <row r="45" spans="1:27" ht="15.75" customHeight="1" x14ac:dyDescent="0.2">
      <c r="A45" s="163" t="s">
        <v>374</v>
      </c>
      <c r="B45" s="18" t="s">
        <v>751</v>
      </c>
      <c r="C45" s="381" t="s">
        <v>153</v>
      </c>
      <c r="D45" s="303" t="s">
        <v>742</v>
      </c>
      <c r="E45" s="132" t="s">
        <v>451</v>
      </c>
      <c r="F45" s="132" t="s">
        <v>708</v>
      </c>
      <c r="G45" s="309"/>
      <c r="H45" s="308"/>
      <c r="I45" s="132" t="s">
        <v>74</v>
      </c>
      <c r="J45" s="308" t="s">
        <v>73</v>
      </c>
      <c r="K45" s="132" t="s">
        <v>74</v>
      </c>
      <c r="L45" s="125" t="s">
        <v>709</v>
      </c>
      <c r="M45" s="291">
        <v>45845</v>
      </c>
      <c r="N45" s="291">
        <v>45865</v>
      </c>
      <c r="O45" s="132"/>
      <c r="P45" s="310"/>
      <c r="Q45" s="326">
        <v>0</v>
      </c>
      <c r="R45" s="326">
        <v>0</v>
      </c>
      <c r="S45" s="329">
        <v>0</v>
      </c>
      <c r="T45" s="132">
        <v>0</v>
      </c>
      <c r="U45" s="328">
        <v>0</v>
      </c>
      <c r="V45" s="161">
        <v>7</v>
      </c>
      <c r="W45" s="377">
        <v>302.08</v>
      </c>
      <c r="X45" s="405">
        <v>7</v>
      </c>
      <c r="Y45" s="378">
        <f t="shared" si="1"/>
        <v>2114.56</v>
      </c>
      <c r="Z45" s="378">
        <f t="shared" si="2"/>
        <v>2114.56</v>
      </c>
      <c r="AA45" s="161" t="s">
        <v>453</v>
      </c>
    </row>
    <row r="46" spans="1:27" ht="15.75" customHeight="1" x14ac:dyDescent="0.2">
      <c r="A46" s="163" t="s">
        <v>374</v>
      </c>
      <c r="B46" s="18" t="s">
        <v>751</v>
      </c>
      <c r="C46" s="290" t="s">
        <v>145</v>
      </c>
      <c r="D46" s="132" t="s">
        <v>716</v>
      </c>
      <c r="E46" s="132" t="s">
        <v>451</v>
      </c>
      <c r="F46" s="132" t="s">
        <v>708</v>
      </c>
      <c r="G46" s="309"/>
      <c r="H46" s="132"/>
      <c r="I46" s="132" t="s">
        <v>74</v>
      </c>
      <c r="J46" s="308" t="s">
        <v>73</v>
      </c>
      <c r="K46" s="132" t="s">
        <v>74</v>
      </c>
      <c r="L46" s="125" t="s">
        <v>709</v>
      </c>
      <c r="M46" s="291">
        <v>45839</v>
      </c>
      <c r="N46" s="291">
        <v>45867</v>
      </c>
      <c r="O46" s="132"/>
      <c r="P46" s="310"/>
      <c r="Q46" s="326">
        <v>0</v>
      </c>
      <c r="R46" s="326">
        <v>0</v>
      </c>
      <c r="S46" s="327">
        <v>0</v>
      </c>
      <c r="T46" s="223">
        <v>0</v>
      </c>
      <c r="U46" s="328">
        <v>0</v>
      </c>
      <c r="V46" s="161">
        <v>8</v>
      </c>
      <c r="W46" s="377">
        <v>302.08</v>
      </c>
      <c r="X46" s="405">
        <v>8</v>
      </c>
      <c r="Y46" s="378">
        <f t="shared" si="1"/>
        <v>2416.64</v>
      </c>
      <c r="Z46" s="378">
        <f t="shared" si="2"/>
        <v>2416.64</v>
      </c>
      <c r="AA46" s="161" t="s">
        <v>453</v>
      </c>
    </row>
    <row r="47" spans="1:27" ht="15.75" customHeight="1" x14ac:dyDescent="0.2">
      <c r="A47" s="163" t="s">
        <v>374</v>
      </c>
      <c r="B47" s="18" t="s">
        <v>751</v>
      </c>
      <c r="C47" s="290" t="s">
        <v>350</v>
      </c>
      <c r="D47" s="308" t="s">
        <v>718</v>
      </c>
      <c r="E47" s="132" t="s">
        <v>451</v>
      </c>
      <c r="F47" s="132" t="s">
        <v>708</v>
      </c>
      <c r="G47" s="309"/>
      <c r="H47" s="132"/>
      <c r="I47" s="132" t="s">
        <v>74</v>
      </c>
      <c r="J47" s="308" t="s">
        <v>73</v>
      </c>
      <c r="K47" s="132" t="s">
        <v>74</v>
      </c>
      <c r="L47" s="125" t="s">
        <v>709</v>
      </c>
      <c r="M47" s="291">
        <v>45842</v>
      </c>
      <c r="N47" s="291">
        <v>45862</v>
      </c>
      <c r="O47" s="132"/>
      <c r="P47" s="310"/>
      <c r="Q47" s="326">
        <v>0</v>
      </c>
      <c r="R47" s="326">
        <v>0</v>
      </c>
      <c r="S47" s="329">
        <v>0</v>
      </c>
      <c r="T47" s="132">
        <v>0</v>
      </c>
      <c r="U47" s="328">
        <v>0</v>
      </c>
      <c r="V47" s="161">
        <v>7</v>
      </c>
      <c r="W47" s="377">
        <v>302.08</v>
      </c>
      <c r="X47" s="405">
        <v>7</v>
      </c>
      <c r="Y47" s="378">
        <f t="shared" si="1"/>
        <v>2114.56</v>
      </c>
      <c r="Z47" s="378">
        <f t="shared" si="2"/>
        <v>2114.56</v>
      </c>
      <c r="AA47" s="161" t="s">
        <v>453</v>
      </c>
    </row>
    <row r="48" spans="1:27" ht="15.75" customHeight="1" x14ac:dyDescent="0.2">
      <c r="A48" s="163" t="s">
        <v>374</v>
      </c>
      <c r="B48" s="18" t="s">
        <v>751</v>
      </c>
      <c r="C48" s="290" t="s">
        <v>146</v>
      </c>
      <c r="D48" s="132" t="s">
        <v>719</v>
      </c>
      <c r="E48" s="132" t="s">
        <v>451</v>
      </c>
      <c r="F48" s="132" t="s">
        <v>708</v>
      </c>
      <c r="G48" s="309"/>
      <c r="H48" s="132"/>
      <c r="I48" s="132" t="s">
        <v>74</v>
      </c>
      <c r="J48" s="308" t="s">
        <v>73</v>
      </c>
      <c r="K48" s="132" t="s">
        <v>74</v>
      </c>
      <c r="L48" s="125" t="s">
        <v>709</v>
      </c>
      <c r="M48" s="291">
        <v>45839</v>
      </c>
      <c r="N48" s="291">
        <v>45868</v>
      </c>
      <c r="O48" s="132"/>
      <c r="P48" s="310"/>
      <c r="Q48" s="326">
        <v>0</v>
      </c>
      <c r="R48" s="326">
        <v>0</v>
      </c>
      <c r="S48" s="327">
        <v>0</v>
      </c>
      <c r="T48" s="132">
        <v>0</v>
      </c>
      <c r="U48" s="328">
        <v>0</v>
      </c>
      <c r="V48" s="161">
        <v>12</v>
      </c>
      <c r="W48" s="377">
        <v>302.08</v>
      </c>
      <c r="X48" s="405">
        <v>12</v>
      </c>
      <c r="Y48" s="378">
        <f t="shared" si="1"/>
        <v>3624.96</v>
      </c>
      <c r="Z48" s="378">
        <f t="shared" si="2"/>
        <v>3624.96</v>
      </c>
      <c r="AA48" s="161" t="s">
        <v>453</v>
      </c>
    </row>
    <row r="49" spans="1:27" ht="15.75" customHeight="1" x14ac:dyDescent="0.2">
      <c r="A49" s="163" t="s">
        <v>374</v>
      </c>
      <c r="B49" s="18" t="s">
        <v>751</v>
      </c>
      <c r="C49" s="290" t="s">
        <v>142</v>
      </c>
      <c r="D49" s="308" t="s">
        <v>713</v>
      </c>
      <c r="E49" s="132" t="s">
        <v>451</v>
      </c>
      <c r="F49" s="132" t="s">
        <v>708</v>
      </c>
      <c r="G49" s="309"/>
      <c r="H49" s="132"/>
      <c r="I49" s="132" t="s">
        <v>74</v>
      </c>
      <c r="J49" s="308" t="s">
        <v>73</v>
      </c>
      <c r="K49" s="132" t="s">
        <v>74</v>
      </c>
      <c r="L49" s="125" t="s">
        <v>709</v>
      </c>
      <c r="M49" s="291">
        <v>45842</v>
      </c>
      <c r="N49" s="291">
        <v>45862</v>
      </c>
      <c r="O49" s="132"/>
      <c r="P49" s="310"/>
      <c r="Q49" s="326">
        <v>0</v>
      </c>
      <c r="R49" s="326">
        <v>0</v>
      </c>
      <c r="S49" s="329">
        <v>0</v>
      </c>
      <c r="T49" s="223">
        <v>0</v>
      </c>
      <c r="U49" s="328">
        <v>0</v>
      </c>
      <c r="V49" s="161">
        <v>7</v>
      </c>
      <c r="W49" s="328">
        <v>302.08</v>
      </c>
      <c r="X49" s="161">
        <f t="shared" ref="X49" si="5">T49+V49</f>
        <v>7</v>
      </c>
      <c r="Y49" s="378">
        <f t="shared" si="1"/>
        <v>2114.56</v>
      </c>
      <c r="Z49" s="378">
        <f t="shared" si="2"/>
        <v>2114.56</v>
      </c>
      <c r="AA49" s="161" t="s">
        <v>453</v>
      </c>
    </row>
    <row r="50" spans="1:27" ht="15.75" customHeight="1" x14ac:dyDescent="0.2">
      <c r="A50" s="163" t="s">
        <v>374</v>
      </c>
      <c r="B50" s="18" t="s">
        <v>751</v>
      </c>
      <c r="C50" s="290" t="s">
        <v>351</v>
      </c>
      <c r="D50" s="308" t="s">
        <v>718</v>
      </c>
      <c r="E50" s="132" t="s">
        <v>451</v>
      </c>
      <c r="F50" s="132" t="s">
        <v>708</v>
      </c>
      <c r="G50" s="309"/>
      <c r="H50" s="132"/>
      <c r="I50" s="132" t="s">
        <v>74</v>
      </c>
      <c r="J50" s="308" t="s">
        <v>73</v>
      </c>
      <c r="K50" s="132" t="s">
        <v>74</v>
      </c>
      <c r="L50" s="125" t="s">
        <v>709</v>
      </c>
      <c r="M50" s="291">
        <v>45849</v>
      </c>
      <c r="N50" s="291">
        <v>45869</v>
      </c>
      <c r="O50" s="132"/>
      <c r="P50" s="310"/>
      <c r="Q50" s="326">
        <v>0</v>
      </c>
      <c r="R50" s="326">
        <v>0</v>
      </c>
      <c r="S50" s="329">
        <v>0</v>
      </c>
      <c r="T50" s="132">
        <v>0</v>
      </c>
      <c r="U50" s="328">
        <v>0</v>
      </c>
      <c r="V50" s="161">
        <v>7</v>
      </c>
      <c r="W50" s="377">
        <v>302.08</v>
      </c>
      <c r="X50" s="405">
        <v>7</v>
      </c>
      <c r="Y50" s="378">
        <f t="shared" si="1"/>
        <v>2114.56</v>
      </c>
      <c r="Z50" s="378">
        <f t="shared" si="2"/>
        <v>2114.56</v>
      </c>
      <c r="AA50" s="161" t="s">
        <v>453</v>
      </c>
    </row>
    <row r="51" spans="1:27" ht="15.75" customHeight="1" x14ac:dyDescent="0.2">
      <c r="A51" s="163" t="s">
        <v>374</v>
      </c>
      <c r="B51" s="18" t="s">
        <v>751</v>
      </c>
      <c r="C51" s="290" t="s">
        <v>159</v>
      </c>
      <c r="D51" s="132" t="s">
        <v>720</v>
      </c>
      <c r="E51" s="132" t="s">
        <v>451</v>
      </c>
      <c r="F51" s="132" t="s">
        <v>708</v>
      </c>
      <c r="G51" s="309"/>
      <c r="H51" s="132"/>
      <c r="I51" s="132" t="s">
        <v>74</v>
      </c>
      <c r="J51" s="308" t="s">
        <v>73</v>
      </c>
      <c r="K51" s="132" t="s">
        <v>74</v>
      </c>
      <c r="L51" s="125" t="s">
        <v>721</v>
      </c>
      <c r="M51" s="291">
        <v>45839</v>
      </c>
      <c r="N51" s="291">
        <v>45867</v>
      </c>
      <c r="O51" s="132"/>
      <c r="P51" s="310"/>
      <c r="Q51" s="326">
        <v>0</v>
      </c>
      <c r="R51" s="326">
        <v>0</v>
      </c>
      <c r="S51" s="329">
        <v>0</v>
      </c>
      <c r="T51" s="132">
        <v>0</v>
      </c>
      <c r="U51" s="328">
        <v>0</v>
      </c>
      <c r="V51" s="161">
        <v>8</v>
      </c>
      <c r="W51" s="377">
        <v>302.08</v>
      </c>
      <c r="X51" s="405">
        <v>8</v>
      </c>
      <c r="Y51" s="378">
        <f t="shared" si="1"/>
        <v>2416.64</v>
      </c>
      <c r="Z51" s="378">
        <f t="shared" si="2"/>
        <v>2416.64</v>
      </c>
      <c r="AA51" s="161" t="s">
        <v>453</v>
      </c>
    </row>
    <row r="52" spans="1:27" ht="15.75" customHeight="1" x14ac:dyDescent="0.2">
      <c r="A52" s="163" t="s">
        <v>374</v>
      </c>
      <c r="B52" s="18" t="s">
        <v>751</v>
      </c>
      <c r="C52" s="290" t="s">
        <v>147</v>
      </c>
      <c r="D52" s="308" t="s">
        <v>717</v>
      </c>
      <c r="E52" s="132" t="s">
        <v>451</v>
      </c>
      <c r="F52" s="132" t="s">
        <v>708</v>
      </c>
      <c r="G52" s="309"/>
      <c r="H52" s="308"/>
      <c r="I52" s="308" t="s">
        <v>74</v>
      </c>
      <c r="J52" s="308" t="s">
        <v>73</v>
      </c>
      <c r="K52" s="308" t="s">
        <v>74</v>
      </c>
      <c r="L52" s="125" t="s">
        <v>721</v>
      </c>
      <c r="M52" s="311">
        <v>45855</v>
      </c>
      <c r="N52" s="311">
        <v>45867</v>
      </c>
      <c r="O52" s="308"/>
      <c r="P52" s="312"/>
      <c r="Q52" s="330">
        <v>0</v>
      </c>
      <c r="R52" s="330">
        <v>0</v>
      </c>
      <c r="S52" s="329">
        <v>0</v>
      </c>
      <c r="T52" s="132">
        <v>0</v>
      </c>
      <c r="U52" s="328">
        <v>0</v>
      </c>
      <c r="V52" s="132">
        <v>7</v>
      </c>
      <c r="W52" s="377">
        <v>302.08</v>
      </c>
      <c r="X52" s="405">
        <v>7</v>
      </c>
      <c r="Y52" s="378">
        <f t="shared" si="1"/>
        <v>2114.56</v>
      </c>
      <c r="Z52" s="378">
        <f t="shared" si="2"/>
        <v>2114.56</v>
      </c>
      <c r="AA52" s="161" t="s">
        <v>453</v>
      </c>
    </row>
    <row r="53" spans="1:27" ht="15.75" customHeight="1" x14ac:dyDescent="0.2">
      <c r="A53" s="163" t="s">
        <v>374</v>
      </c>
      <c r="B53" s="18" t="s">
        <v>751</v>
      </c>
      <c r="C53" s="290" t="s">
        <v>154</v>
      </c>
      <c r="D53" s="132" t="s">
        <v>722</v>
      </c>
      <c r="E53" s="132" t="s">
        <v>451</v>
      </c>
      <c r="F53" s="132" t="s">
        <v>708</v>
      </c>
      <c r="G53" s="309"/>
      <c r="H53" s="132"/>
      <c r="I53" s="132" t="s">
        <v>74</v>
      </c>
      <c r="J53" s="308" t="s">
        <v>73</v>
      </c>
      <c r="K53" s="132" t="s">
        <v>74</v>
      </c>
      <c r="L53" s="125" t="s">
        <v>721</v>
      </c>
      <c r="M53" s="291">
        <v>45842</v>
      </c>
      <c r="N53" s="291">
        <v>45862</v>
      </c>
      <c r="O53" s="132"/>
      <c r="P53" s="310"/>
      <c r="Q53" s="326">
        <v>0</v>
      </c>
      <c r="R53" s="326">
        <v>0</v>
      </c>
      <c r="S53" s="327">
        <v>0</v>
      </c>
      <c r="T53" s="132">
        <v>0</v>
      </c>
      <c r="U53" s="328">
        <v>0</v>
      </c>
      <c r="V53" s="161">
        <v>7</v>
      </c>
      <c r="W53" s="377">
        <v>302.08</v>
      </c>
      <c r="X53" s="405">
        <v>7</v>
      </c>
      <c r="Y53" s="426">
        <f t="shared" si="1"/>
        <v>2114.56</v>
      </c>
      <c r="Z53" s="426">
        <f t="shared" si="2"/>
        <v>2114.56</v>
      </c>
      <c r="AA53" s="161" t="s">
        <v>453</v>
      </c>
    </row>
    <row r="54" spans="1:27" ht="15.75" customHeight="1" x14ac:dyDescent="0.2">
      <c r="A54" s="163" t="s">
        <v>374</v>
      </c>
      <c r="B54" s="18" t="s">
        <v>751</v>
      </c>
      <c r="C54" s="290" t="s">
        <v>157</v>
      </c>
      <c r="D54" s="132" t="s">
        <v>724</v>
      </c>
      <c r="E54" s="132" t="s">
        <v>451</v>
      </c>
      <c r="F54" s="132" t="s">
        <v>708</v>
      </c>
      <c r="G54" s="309"/>
      <c r="H54" s="132"/>
      <c r="I54" s="132" t="s">
        <v>74</v>
      </c>
      <c r="J54" s="308" t="s">
        <v>73</v>
      </c>
      <c r="K54" s="132" t="s">
        <v>74</v>
      </c>
      <c r="L54" s="125" t="s">
        <v>721</v>
      </c>
      <c r="M54" s="291">
        <v>45845</v>
      </c>
      <c r="N54" s="291">
        <v>45862</v>
      </c>
      <c r="O54" s="132"/>
      <c r="P54" s="310"/>
      <c r="Q54" s="326">
        <v>0</v>
      </c>
      <c r="R54" s="326">
        <v>0</v>
      </c>
      <c r="S54" s="329">
        <v>0</v>
      </c>
      <c r="T54" s="132">
        <v>0</v>
      </c>
      <c r="U54" s="328">
        <v>0</v>
      </c>
      <c r="V54" s="161">
        <v>7</v>
      </c>
      <c r="W54" s="377">
        <v>302.08</v>
      </c>
      <c r="X54" s="405">
        <v>7</v>
      </c>
      <c r="Y54" s="426">
        <f t="shared" si="1"/>
        <v>2114.56</v>
      </c>
      <c r="Z54" s="426">
        <f t="shared" si="2"/>
        <v>2114.56</v>
      </c>
      <c r="AA54" s="161" t="s">
        <v>453</v>
      </c>
    </row>
    <row r="55" spans="1:27" ht="15.75" customHeight="1" x14ac:dyDescent="0.2">
      <c r="A55" s="163" t="s">
        <v>374</v>
      </c>
      <c r="B55" s="18" t="s">
        <v>751</v>
      </c>
      <c r="C55" s="290" t="s">
        <v>150</v>
      </c>
      <c r="D55" s="308" t="s">
        <v>725</v>
      </c>
      <c r="E55" s="132" t="s">
        <v>451</v>
      </c>
      <c r="F55" s="132" t="s">
        <v>708</v>
      </c>
      <c r="G55" s="309"/>
      <c r="H55" s="308"/>
      <c r="I55" s="308" t="s">
        <v>74</v>
      </c>
      <c r="J55" s="308" t="s">
        <v>73</v>
      </c>
      <c r="K55" s="308" t="s">
        <v>74</v>
      </c>
      <c r="L55" s="125" t="s">
        <v>721</v>
      </c>
      <c r="M55" s="311">
        <v>45842</v>
      </c>
      <c r="N55" s="311">
        <v>45867</v>
      </c>
      <c r="O55" s="308"/>
      <c r="P55" s="312"/>
      <c r="Q55" s="330">
        <v>0</v>
      </c>
      <c r="R55" s="330">
        <v>0</v>
      </c>
      <c r="S55" s="329">
        <v>0</v>
      </c>
      <c r="T55" s="132">
        <v>0</v>
      </c>
      <c r="U55" s="328">
        <v>0</v>
      </c>
      <c r="V55" s="161">
        <v>10</v>
      </c>
      <c r="W55" s="377">
        <v>302.08</v>
      </c>
      <c r="X55" s="405">
        <v>10</v>
      </c>
      <c r="Y55" s="426">
        <f t="shared" si="1"/>
        <v>3020.7999999999997</v>
      </c>
      <c r="Z55" s="426">
        <f t="shared" si="2"/>
        <v>3020.7999999999997</v>
      </c>
      <c r="AA55" s="161" t="s">
        <v>453</v>
      </c>
    </row>
    <row r="56" spans="1:27" ht="15.75" customHeight="1" x14ac:dyDescent="0.2">
      <c r="A56" s="163" t="s">
        <v>374</v>
      </c>
      <c r="B56" s="18" t="s">
        <v>751</v>
      </c>
      <c r="C56" s="135" t="s">
        <v>160</v>
      </c>
      <c r="D56" s="314" t="s">
        <v>726</v>
      </c>
      <c r="E56" s="132" t="s">
        <v>451</v>
      </c>
      <c r="F56" s="132" t="s">
        <v>708</v>
      </c>
      <c r="G56" s="309"/>
      <c r="H56" s="132"/>
      <c r="I56" s="132" t="s">
        <v>74</v>
      </c>
      <c r="J56" s="308" t="s">
        <v>73</v>
      </c>
      <c r="K56" s="132" t="s">
        <v>74</v>
      </c>
      <c r="L56" s="125" t="s">
        <v>721</v>
      </c>
      <c r="M56" s="315">
        <v>45839</v>
      </c>
      <c r="N56" s="315">
        <v>45839</v>
      </c>
      <c r="O56" s="319"/>
      <c r="P56" s="319"/>
      <c r="Q56" s="326">
        <v>0</v>
      </c>
      <c r="R56" s="326">
        <v>0</v>
      </c>
      <c r="S56" s="327">
        <v>0</v>
      </c>
      <c r="T56" s="132">
        <v>0</v>
      </c>
      <c r="U56" s="328">
        <v>0</v>
      </c>
      <c r="V56" s="161">
        <v>1</v>
      </c>
      <c r="W56" s="377">
        <v>302.08</v>
      </c>
      <c r="X56" s="405">
        <v>1</v>
      </c>
      <c r="Y56" s="426">
        <f t="shared" si="1"/>
        <v>302.08</v>
      </c>
      <c r="Z56" s="426">
        <f t="shared" si="2"/>
        <v>302.08</v>
      </c>
      <c r="AA56" s="161" t="s">
        <v>453</v>
      </c>
    </row>
    <row r="57" spans="1:27" ht="15.75" customHeight="1" x14ac:dyDescent="0.2">
      <c r="A57" s="163" t="s">
        <v>374</v>
      </c>
      <c r="B57" s="18" t="s">
        <v>751</v>
      </c>
      <c r="C57" s="406" t="s">
        <v>155</v>
      </c>
      <c r="D57" s="303" t="s">
        <v>727</v>
      </c>
      <c r="E57" s="132" t="s">
        <v>451</v>
      </c>
      <c r="F57" s="132" t="s">
        <v>708</v>
      </c>
      <c r="G57" s="309"/>
      <c r="H57" s="132"/>
      <c r="I57" s="132" t="s">
        <v>74</v>
      </c>
      <c r="J57" s="308" t="s">
        <v>73</v>
      </c>
      <c r="K57" s="132" t="s">
        <v>74</v>
      </c>
      <c r="L57" s="125" t="s">
        <v>721</v>
      </c>
      <c r="M57" s="315">
        <v>45842</v>
      </c>
      <c r="N57" s="315">
        <v>45862</v>
      </c>
      <c r="O57" s="319"/>
      <c r="P57" s="319"/>
      <c r="Q57" s="326">
        <v>0</v>
      </c>
      <c r="R57" s="326">
        <v>0</v>
      </c>
      <c r="S57" s="327">
        <v>0</v>
      </c>
      <c r="T57" s="132">
        <v>0</v>
      </c>
      <c r="U57" s="328">
        <v>0</v>
      </c>
      <c r="V57" s="161">
        <v>7</v>
      </c>
      <c r="W57" s="377">
        <v>302.08</v>
      </c>
      <c r="X57" s="405">
        <v>7</v>
      </c>
      <c r="Y57" s="426">
        <f t="shared" si="1"/>
        <v>2114.56</v>
      </c>
      <c r="Z57" s="426">
        <f t="shared" si="2"/>
        <v>2114.56</v>
      </c>
      <c r="AA57" s="161" t="s">
        <v>453</v>
      </c>
    </row>
    <row r="58" spans="1:27" ht="15.75" customHeight="1" x14ac:dyDescent="0.2">
      <c r="A58" s="163" t="s">
        <v>374</v>
      </c>
      <c r="B58" s="18" t="s">
        <v>751</v>
      </c>
      <c r="C58" s="290" t="s">
        <v>158</v>
      </c>
      <c r="D58" s="132" t="s">
        <v>728</v>
      </c>
      <c r="E58" s="132" t="s">
        <v>451</v>
      </c>
      <c r="F58" s="132" t="s">
        <v>708</v>
      </c>
      <c r="G58" s="309"/>
      <c r="H58" s="132"/>
      <c r="I58" s="132" t="s">
        <v>74</v>
      </c>
      <c r="J58" s="308" t="s">
        <v>73</v>
      </c>
      <c r="K58" s="132" t="s">
        <v>74</v>
      </c>
      <c r="L58" s="125" t="s">
        <v>721</v>
      </c>
      <c r="M58" s="291">
        <v>45845</v>
      </c>
      <c r="N58" s="291">
        <v>45865</v>
      </c>
      <c r="O58" s="132"/>
      <c r="P58" s="310"/>
      <c r="Q58" s="326">
        <v>0</v>
      </c>
      <c r="R58" s="326">
        <v>0</v>
      </c>
      <c r="S58" s="329">
        <v>0</v>
      </c>
      <c r="T58" s="132">
        <v>0</v>
      </c>
      <c r="U58" s="328">
        <v>0</v>
      </c>
      <c r="V58" s="161">
        <v>7</v>
      </c>
      <c r="W58" s="377">
        <v>302.08</v>
      </c>
      <c r="X58" s="405">
        <v>7</v>
      </c>
      <c r="Y58" s="426">
        <f t="shared" si="1"/>
        <v>2114.56</v>
      </c>
      <c r="Z58" s="426">
        <f t="shared" si="2"/>
        <v>2114.56</v>
      </c>
      <c r="AA58" s="161" t="s">
        <v>453</v>
      </c>
    </row>
    <row r="59" spans="1:27" ht="15.75" customHeight="1" x14ac:dyDescent="0.2">
      <c r="A59" s="163" t="s">
        <v>374</v>
      </c>
      <c r="B59" s="18" t="s">
        <v>751</v>
      </c>
      <c r="C59" s="290" t="s">
        <v>771</v>
      </c>
      <c r="D59" s="303" t="s">
        <v>772</v>
      </c>
      <c r="E59" s="132" t="s">
        <v>451</v>
      </c>
      <c r="F59" s="132" t="s">
        <v>708</v>
      </c>
      <c r="G59" s="309"/>
      <c r="H59" s="132"/>
      <c r="I59" s="132" t="s">
        <v>74</v>
      </c>
      <c r="J59" s="308" t="s">
        <v>73</v>
      </c>
      <c r="K59" s="132" t="s">
        <v>74</v>
      </c>
      <c r="L59" s="125" t="s">
        <v>721</v>
      </c>
      <c r="M59" s="291">
        <v>45839</v>
      </c>
      <c r="N59" s="291">
        <v>45867</v>
      </c>
      <c r="O59" s="132"/>
      <c r="P59" s="310"/>
      <c r="Q59" s="326">
        <v>0</v>
      </c>
      <c r="R59" s="326">
        <v>0</v>
      </c>
      <c r="S59" s="329">
        <v>0</v>
      </c>
      <c r="T59" s="132">
        <v>0</v>
      </c>
      <c r="U59" s="328">
        <v>0</v>
      </c>
      <c r="V59" s="161">
        <v>8</v>
      </c>
      <c r="W59" s="377">
        <v>302.08</v>
      </c>
      <c r="X59" s="405">
        <v>8</v>
      </c>
      <c r="Y59" s="426">
        <f t="shared" si="1"/>
        <v>2416.64</v>
      </c>
      <c r="Z59" s="426">
        <f t="shared" si="2"/>
        <v>2416.64</v>
      </c>
      <c r="AA59" s="161" t="s">
        <v>453</v>
      </c>
    </row>
    <row r="60" spans="1:27" ht="15.75" customHeight="1" x14ac:dyDescent="0.2">
      <c r="A60" s="163" t="s">
        <v>374</v>
      </c>
      <c r="B60" s="18" t="s">
        <v>751</v>
      </c>
      <c r="C60" s="290" t="s">
        <v>354</v>
      </c>
      <c r="D60" s="132" t="s">
        <v>729</v>
      </c>
      <c r="E60" s="132" t="s">
        <v>451</v>
      </c>
      <c r="F60" s="132" t="s">
        <v>708</v>
      </c>
      <c r="G60" s="309"/>
      <c r="H60" s="132"/>
      <c r="I60" s="132" t="s">
        <v>74</v>
      </c>
      <c r="J60" s="308" t="s">
        <v>73</v>
      </c>
      <c r="K60" s="132" t="s">
        <v>74</v>
      </c>
      <c r="L60" s="125" t="s">
        <v>721</v>
      </c>
      <c r="M60" s="291">
        <v>45847</v>
      </c>
      <c r="N60" s="291">
        <v>45867</v>
      </c>
      <c r="O60" s="132"/>
      <c r="P60" s="310"/>
      <c r="Q60" s="326">
        <v>0</v>
      </c>
      <c r="R60" s="326">
        <v>0</v>
      </c>
      <c r="S60" s="329">
        <v>0</v>
      </c>
      <c r="T60" s="132">
        <v>0</v>
      </c>
      <c r="U60" s="328">
        <v>0</v>
      </c>
      <c r="V60" s="161">
        <v>7</v>
      </c>
      <c r="W60" s="377">
        <v>302.08</v>
      </c>
      <c r="X60" s="405">
        <v>7</v>
      </c>
      <c r="Y60" s="426">
        <f t="shared" si="1"/>
        <v>2114.56</v>
      </c>
      <c r="Z60" s="426">
        <f t="shared" si="2"/>
        <v>2114.56</v>
      </c>
      <c r="AA60" s="161" t="s">
        <v>453</v>
      </c>
    </row>
    <row r="61" spans="1:27" ht="15.75" customHeight="1" x14ac:dyDescent="0.2">
      <c r="A61" s="163" t="s">
        <v>374</v>
      </c>
      <c r="B61" s="18" t="s">
        <v>751</v>
      </c>
      <c r="C61" s="290" t="s">
        <v>156</v>
      </c>
      <c r="D61" s="132" t="s">
        <v>730</v>
      </c>
      <c r="E61" s="132" t="s">
        <v>451</v>
      </c>
      <c r="F61" s="132" t="s">
        <v>708</v>
      </c>
      <c r="G61" s="309"/>
      <c r="H61" s="132"/>
      <c r="I61" s="132" t="s">
        <v>74</v>
      </c>
      <c r="J61" s="308" t="s">
        <v>73</v>
      </c>
      <c r="K61" s="132" t="s">
        <v>74</v>
      </c>
      <c r="L61" s="125" t="s">
        <v>721</v>
      </c>
      <c r="M61" s="291">
        <v>45839</v>
      </c>
      <c r="N61" s="291">
        <v>45866</v>
      </c>
      <c r="O61" s="132"/>
      <c r="P61" s="310"/>
      <c r="Q61" s="326">
        <v>0</v>
      </c>
      <c r="R61" s="326">
        <v>0</v>
      </c>
      <c r="S61" s="329">
        <v>0</v>
      </c>
      <c r="T61" s="132">
        <v>0</v>
      </c>
      <c r="U61" s="328">
        <v>0</v>
      </c>
      <c r="V61" s="161">
        <v>10</v>
      </c>
      <c r="W61" s="377">
        <v>302.08</v>
      </c>
      <c r="X61" s="405">
        <v>10</v>
      </c>
      <c r="Y61" s="426">
        <f t="shared" si="1"/>
        <v>3020.7999999999997</v>
      </c>
      <c r="Z61" s="426">
        <f t="shared" si="2"/>
        <v>3020.7999999999997</v>
      </c>
      <c r="AA61" s="161" t="s">
        <v>453</v>
      </c>
    </row>
    <row r="62" spans="1:27" ht="15.75" customHeight="1" x14ac:dyDescent="0.2">
      <c r="A62" s="163" t="s">
        <v>374</v>
      </c>
      <c r="B62" s="18" t="s">
        <v>751</v>
      </c>
      <c r="C62" s="290" t="s">
        <v>152</v>
      </c>
      <c r="D62" s="308" t="s">
        <v>731</v>
      </c>
      <c r="E62" s="132" t="s">
        <v>451</v>
      </c>
      <c r="F62" s="132" t="s">
        <v>708</v>
      </c>
      <c r="G62" s="309"/>
      <c r="H62" s="308"/>
      <c r="I62" s="308" t="s">
        <v>74</v>
      </c>
      <c r="J62" s="308" t="s">
        <v>73</v>
      </c>
      <c r="K62" s="308" t="s">
        <v>74</v>
      </c>
      <c r="L62" s="125" t="s">
        <v>721</v>
      </c>
      <c r="M62" s="311">
        <v>45840</v>
      </c>
      <c r="N62" s="311">
        <v>45869</v>
      </c>
      <c r="O62" s="308"/>
      <c r="P62" s="312"/>
      <c r="Q62" s="330">
        <v>0</v>
      </c>
      <c r="R62" s="330">
        <v>0</v>
      </c>
      <c r="S62" s="329">
        <v>0</v>
      </c>
      <c r="T62" s="132">
        <v>0</v>
      </c>
      <c r="U62" s="328">
        <v>0</v>
      </c>
      <c r="V62" s="161">
        <v>9</v>
      </c>
      <c r="W62" s="377">
        <v>302.08</v>
      </c>
      <c r="X62" s="405">
        <v>9</v>
      </c>
      <c r="Y62" s="426">
        <f t="shared" si="1"/>
        <v>2718.72</v>
      </c>
      <c r="Z62" s="426">
        <f t="shared" si="2"/>
        <v>2718.72</v>
      </c>
      <c r="AA62" s="161" t="s">
        <v>453</v>
      </c>
    </row>
    <row r="63" spans="1:27" ht="15.75" customHeight="1" x14ac:dyDescent="0.2">
      <c r="A63" s="163" t="s">
        <v>374</v>
      </c>
      <c r="B63" s="18" t="s">
        <v>751</v>
      </c>
      <c r="C63" s="290" t="s">
        <v>151</v>
      </c>
      <c r="D63" s="308" t="s">
        <v>419</v>
      </c>
      <c r="E63" s="132" t="s">
        <v>451</v>
      </c>
      <c r="F63" s="132" t="s">
        <v>708</v>
      </c>
      <c r="G63" s="309"/>
      <c r="H63" s="308"/>
      <c r="I63" s="308" t="s">
        <v>74</v>
      </c>
      <c r="J63" s="308" t="s">
        <v>73</v>
      </c>
      <c r="K63" s="308" t="s">
        <v>74</v>
      </c>
      <c r="L63" s="125" t="s">
        <v>721</v>
      </c>
      <c r="M63" s="311">
        <v>45845</v>
      </c>
      <c r="N63" s="311">
        <v>45853</v>
      </c>
      <c r="O63" s="308"/>
      <c r="P63" s="312"/>
      <c r="Q63" s="330">
        <v>0</v>
      </c>
      <c r="R63" s="330">
        <v>0</v>
      </c>
      <c r="S63" s="329">
        <v>0</v>
      </c>
      <c r="T63" s="132">
        <v>0</v>
      </c>
      <c r="U63" s="328">
        <v>0</v>
      </c>
      <c r="V63" s="161">
        <v>7</v>
      </c>
      <c r="W63" s="377">
        <v>302.08</v>
      </c>
      <c r="X63" s="405">
        <v>7</v>
      </c>
      <c r="Y63" s="426">
        <f t="shared" si="1"/>
        <v>2114.56</v>
      </c>
      <c r="Z63" s="426">
        <f t="shared" si="2"/>
        <v>2114.56</v>
      </c>
      <c r="AA63" s="161" t="s">
        <v>453</v>
      </c>
    </row>
    <row r="64" spans="1:27" ht="15.75" customHeight="1" x14ac:dyDescent="0.2">
      <c r="A64" s="163" t="s">
        <v>374</v>
      </c>
      <c r="B64" s="18" t="s">
        <v>751</v>
      </c>
      <c r="C64" s="290" t="s">
        <v>353</v>
      </c>
      <c r="D64" s="308" t="s">
        <v>723</v>
      </c>
      <c r="E64" s="132" t="s">
        <v>451</v>
      </c>
      <c r="F64" s="132" t="s">
        <v>708</v>
      </c>
      <c r="G64" s="309"/>
      <c r="H64" s="308"/>
      <c r="I64" s="308" t="s">
        <v>74</v>
      </c>
      <c r="J64" s="308" t="s">
        <v>73</v>
      </c>
      <c r="K64" s="308" t="s">
        <v>74</v>
      </c>
      <c r="L64" s="125" t="s">
        <v>721</v>
      </c>
      <c r="M64" s="311">
        <v>45840</v>
      </c>
      <c r="N64" s="311">
        <v>45869</v>
      </c>
      <c r="O64" s="308"/>
      <c r="P64" s="312"/>
      <c r="Q64" s="330">
        <v>0</v>
      </c>
      <c r="R64" s="330">
        <v>0</v>
      </c>
      <c r="S64" s="329">
        <v>0</v>
      </c>
      <c r="T64" s="132">
        <v>0</v>
      </c>
      <c r="U64" s="328">
        <v>0</v>
      </c>
      <c r="V64" s="161">
        <v>9</v>
      </c>
      <c r="W64" s="377">
        <v>302.08</v>
      </c>
      <c r="X64" s="405">
        <v>9</v>
      </c>
      <c r="Y64" s="426">
        <f t="shared" si="1"/>
        <v>2718.72</v>
      </c>
      <c r="Z64" s="426">
        <f t="shared" si="2"/>
        <v>2718.72</v>
      </c>
      <c r="AA64" s="161" t="s">
        <v>453</v>
      </c>
    </row>
    <row r="65" spans="1:27" ht="15.75" customHeight="1" x14ac:dyDescent="0.2">
      <c r="A65" s="163" t="s">
        <v>374</v>
      </c>
      <c r="B65" s="18" t="s">
        <v>751</v>
      </c>
      <c r="C65" s="290" t="s">
        <v>161</v>
      </c>
      <c r="D65" s="132" t="s">
        <v>734</v>
      </c>
      <c r="E65" s="132" t="s">
        <v>451</v>
      </c>
      <c r="F65" s="132" t="s">
        <v>708</v>
      </c>
      <c r="G65" s="309"/>
      <c r="H65" s="308"/>
      <c r="I65" s="132" t="s">
        <v>74</v>
      </c>
      <c r="J65" s="308" t="s">
        <v>73</v>
      </c>
      <c r="K65" s="132" t="s">
        <v>74</v>
      </c>
      <c r="L65" s="125" t="s">
        <v>733</v>
      </c>
      <c r="M65" s="291">
        <v>45840</v>
      </c>
      <c r="N65" s="291">
        <v>45849</v>
      </c>
      <c r="O65" s="132"/>
      <c r="P65" s="310"/>
      <c r="Q65" s="326">
        <v>0</v>
      </c>
      <c r="R65" s="326">
        <v>0</v>
      </c>
      <c r="S65" s="331">
        <v>0</v>
      </c>
      <c r="T65" s="132">
        <v>0</v>
      </c>
      <c r="U65" s="328">
        <v>0</v>
      </c>
      <c r="V65" s="161">
        <v>8</v>
      </c>
      <c r="W65" s="377">
        <v>302.08</v>
      </c>
      <c r="X65" s="405">
        <v>8</v>
      </c>
      <c r="Y65" s="426">
        <f t="shared" si="1"/>
        <v>2416.64</v>
      </c>
      <c r="Z65" s="426">
        <f t="shared" si="2"/>
        <v>2416.64</v>
      </c>
      <c r="AA65" s="161" t="s">
        <v>453</v>
      </c>
    </row>
    <row r="66" spans="1:27" ht="15.75" customHeight="1" x14ac:dyDescent="0.2">
      <c r="A66" s="163" t="s">
        <v>374</v>
      </c>
      <c r="B66" s="18" t="s">
        <v>751</v>
      </c>
      <c r="C66" s="290" t="s">
        <v>163</v>
      </c>
      <c r="D66" s="132" t="s">
        <v>735</v>
      </c>
      <c r="E66" s="132" t="s">
        <v>451</v>
      </c>
      <c r="F66" s="132" t="s">
        <v>708</v>
      </c>
      <c r="G66" s="309"/>
      <c r="H66" s="308"/>
      <c r="I66" s="132" t="s">
        <v>74</v>
      </c>
      <c r="J66" s="308" t="s">
        <v>73</v>
      </c>
      <c r="K66" s="132" t="s">
        <v>74</v>
      </c>
      <c r="L66" s="125" t="s">
        <v>733</v>
      </c>
      <c r="M66" s="291">
        <v>45840</v>
      </c>
      <c r="N66" s="291">
        <v>45868</v>
      </c>
      <c r="O66" s="132"/>
      <c r="P66" s="310"/>
      <c r="Q66" s="326">
        <v>0</v>
      </c>
      <c r="R66" s="326">
        <v>0</v>
      </c>
      <c r="S66" s="331">
        <v>0</v>
      </c>
      <c r="T66" s="132">
        <v>0</v>
      </c>
      <c r="U66" s="328">
        <v>0</v>
      </c>
      <c r="V66" s="161">
        <v>12</v>
      </c>
      <c r="W66" s="377">
        <v>302.08</v>
      </c>
      <c r="X66" s="405">
        <v>12</v>
      </c>
      <c r="Y66" s="426">
        <f t="shared" si="1"/>
        <v>3624.96</v>
      </c>
      <c r="Z66" s="426">
        <f t="shared" si="2"/>
        <v>3624.96</v>
      </c>
      <c r="AA66" s="161" t="s">
        <v>453</v>
      </c>
    </row>
    <row r="67" spans="1:27" ht="15.75" customHeight="1" x14ac:dyDescent="0.2">
      <c r="A67" s="163" t="s">
        <v>374</v>
      </c>
      <c r="B67" s="18" t="s">
        <v>751</v>
      </c>
      <c r="C67" s="290" t="s">
        <v>165</v>
      </c>
      <c r="D67" s="132" t="s">
        <v>736</v>
      </c>
      <c r="E67" s="132" t="s">
        <v>451</v>
      </c>
      <c r="F67" s="132" t="s">
        <v>708</v>
      </c>
      <c r="G67" s="309"/>
      <c r="H67" s="308"/>
      <c r="I67" s="132" t="s">
        <v>74</v>
      </c>
      <c r="J67" s="308" t="s">
        <v>73</v>
      </c>
      <c r="K67" s="132" t="s">
        <v>74</v>
      </c>
      <c r="L67" s="125" t="s">
        <v>733</v>
      </c>
      <c r="M67" s="291">
        <v>45839</v>
      </c>
      <c r="N67" s="291">
        <v>45867</v>
      </c>
      <c r="O67" s="132"/>
      <c r="P67" s="310"/>
      <c r="Q67" s="326">
        <v>0</v>
      </c>
      <c r="R67" s="326">
        <v>0</v>
      </c>
      <c r="S67" s="331">
        <v>0</v>
      </c>
      <c r="T67" s="132">
        <v>0</v>
      </c>
      <c r="U67" s="328">
        <v>0</v>
      </c>
      <c r="V67" s="161">
        <v>8</v>
      </c>
      <c r="W67" s="377">
        <v>302.08</v>
      </c>
      <c r="X67" s="405">
        <v>8</v>
      </c>
      <c r="Y67" s="426">
        <f t="shared" si="1"/>
        <v>2416.64</v>
      </c>
      <c r="Z67" s="426">
        <f t="shared" si="2"/>
        <v>2416.64</v>
      </c>
      <c r="AA67" s="161" t="s">
        <v>453</v>
      </c>
    </row>
    <row r="68" spans="1:27" ht="15.75" customHeight="1" x14ac:dyDescent="0.2">
      <c r="A68" s="163" t="s">
        <v>374</v>
      </c>
      <c r="B68" s="18" t="s">
        <v>751</v>
      </c>
      <c r="C68" s="177" t="s">
        <v>737</v>
      </c>
      <c r="D68" s="303" t="s">
        <v>738</v>
      </c>
      <c r="E68" s="132" t="s">
        <v>451</v>
      </c>
      <c r="F68" s="132" t="s">
        <v>708</v>
      </c>
      <c r="G68" s="309"/>
      <c r="H68" s="308"/>
      <c r="I68" s="132">
        <v>8</v>
      </c>
      <c r="J68" s="308" t="s">
        <v>73</v>
      </c>
      <c r="K68" s="132" t="s">
        <v>74</v>
      </c>
      <c r="L68" s="125" t="s">
        <v>733</v>
      </c>
      <c r="M68" s="291">
        <v>45845</v>
      </c>
      <c r="N68" s="291">
        <v>45865</v>
      </c>
      <c r="O68" s="132"/>
      <c r="P68" s="310"/>
      <c r="Q68" s="326">
        <v>0</v>
      </c>
      <c r="R68" s="326">
        <v>0</v>
      </c>
      <c r="S68" s="331">
        <v>0</v>
      </c>
      <c r="T68" s="132">
        <v>0</v>
      </c>
      <c r="U68" s="328">
        <v>0</v>
      </c>
      <c r="V68" s="161">
        <v>7</v>
      </c>
      <c r="W68" s="377">
        <v>302.08</v>
      </c>
      <c r="X68" s="405">
        <v>7</v>
      </c>
      <c r="Y68" s="426">
        <f t="shared" si="1"/>
        <v>2114.56</v>
      </c>
      <c r="Z68" s="426">
        <f t="shared" si="2"/>
        <v>2114.56</v>
      </c>
      <c r="AA68" s="161" t="s">
        <v>453</v>
      </c>
    </row>
    <row r="69" spans="1:27" ht="15.75" customHeight="1" x14ac:dyDescent="0.2">
      <c r="A69" s="163" t="s">
        <v>374</v>
      </c>
      <c r="B69" s="18" t="s">
        <v>751</v>
      </c>
      <c r="C69" s="290" t="s">
        <v>164</v>
      </c>
      <c r="D69" s="132" t="s">
        <v>739</v>
      </c>
      <c r="E69" s="132" t="s">
        <v>451</v>
      </c>
      <c r="F69" s="132" t="s">
        <v>708</v>
      </c>
      <c r="G69" s="309"/>
      <c r="H69" s="308"/>
      <c r="I69" s="132" t="s">
        <v>74</v>
      </c>
      <c r="J69" s="308" t="s">
        <v>73</v>
      </c>
      <c r="K69" s="132" t="s">
        <v>74</v>
      </c>
      <c r="L69" s="125" t="s">
        <v>733</v>
      </c>
      <c r="M69" s="291">
        <v>45842</v>
      </c>
      <c r="N69" s="291">
        <v>45862</v>
      </c>
      <c r="O69" s="132"/>
      <c r="P69" s="310"/>
      <c r="Q69" s="326">
        <v>0</v>
      </c>
      <c r="R69" s="326">
        <v>0</v>
      </c>
      <c r="S69" s="329">
        <v>0</v>
      </c>
      <c r="T69" s="132">
        <v>0</v>
      </c>
      <c r="U69" s="328">
        <v>0</v>
      </c>
      <c r="V69" s="161">
        <v>7</v>
      </c>
      <c r="W69" s="377">
        <v>302.08</v>
      </c>
      <c r="X69" s="405">
        <v>7</v>
      </c>
      <c r="Y69" s="426">
        <f t="shared" si="1"/>
        <v>2114.56</v>
      </c>
      <c r="Z69" s="426">
        <f t="shared" si="2"/>
        <v>2114.56</v>
      </c>
      <c r="AA69" s="161" t="s">
        <v>453</v>
      </c>
    </row>
    <row r="70" spans="1:27" ht="15.75" customHeight="1" x14ac:dyDescent="0.2">
      <c r="A70" s="163" t="s">
        <v>374</v>
      </c>
      <c r="B70" s="18" t="s">
        <v>751</v>
      </c>
      <c r="C70" s="290" t="s">
        <v>773</v>
      </c>
      <c r="D70" s="303" t="s">
        <v>774</v>
      </c>
      <c r="E70" s="132" t="s">
        <v>451</v>
      </c>
      <c r="F70" s="132" t="s">
        <v>708</v>
      </c>
      <c r="G70" s="309"/>
      <c r="H70" s="308"/>
      <c r="I70" s="132" t="s">
        <v>74</v>
      </c>
      <c r="J70" s="308" t="s">
        <v>73</v>
      </c>
      <c r="K70" s="132" t="s">
        <v>74</v>
      </c>
      <c r="L70" s="125" t="s">
        <v>733</v>
      </c>
      <c r="M70" s="291">
        <v>45840</v>
      </c>
      <c r="N70" s="291">
        <v>45869</v>
      </c>
      <c r="O70" s="132"/>
      <c r="P70" s="310"/>
      <c r="Q70" s="326">
        <v>0</v>
      </c>
      <c r="R70" s="326">
        <v>0</v>
      </c>
      <c r="S70" s="329">
        <v>0</v>
      </c>
      <c r="T70" s="132">
        <v>0</v>
      </c>
      <c r="U70" s="328">
        <v>0</v>
      </c>
      <c r="V70" s="161">
        <v>9</v>
      </c>
      <c r="W70" s="377">
        <v>302.08</v>
      </c>
      <c r="X70" s="405">
        <v>9</v>
      </c>
      <c r="Y70" s="426">
        <f t="shared" si="1"/>
        <v>2718.72</v>
      </c>
      <c r="Z70" s="426">
        <f t="shared" si="2"/>
        <v>2718.72</v>
      </c>
      <c r="AA70" s="161" t="s">
        <v>453</v>
      </c>
    </row>
    <row r="71" spans="1:27" ht="15.75" customHeight="1" x14ac:dyDescent="0.2">
      <c r="A71" s="163" t="s">
        <v>374</v>
      </c>
      <c r="B71" s="18" t="s">
        <v>751</v>
      </c>
      <c r="C71" s="290" t="s">
        <v>172</v>
      </c>
      <c r="D71" s="303" t="s">
        <v>743</v>
      </c>
      <c r="E71" s="132" t="s">
        <v>451</v>
      </c>
      <c r="F71" s="132" t="s">
        <v>708</v>
      </c>
      <c r="G71" s="309"/>
      <c r="H71" s="308"/>
      <c r="I71" s="132" t="s">
        <v>74</v>
      </c>
      <c r="J71" s="308" t="s">
        <v>73</v>
      </c>
      <c r="K71" s="132" t="s">
        <v>74</v>
      </c>
      <c r="L71" s="125" t="s">
        <v>733</v>
      </c>
      <c r="M71" s="291">
        <v>45840</v>
      </c>
      <c r="N71" s="291">
        <v>45869</v>
      </c>
      <c r="O71" s="132"/>
      <c r="P71" s="310"/>
      <c r="Q71" s="326">
        <v>0</v>
      </c>
      <c r="R71" s="326">
        <v>0</v>
      </c>
      <c r="S71" s="329">
        <v>0</v>
      </c>
      <c r="T71" s="132">
        <v>0</v>
      </c>
      <c r="U71" s="328">
        <v>0</v>
      </c>
      <c r="V71" s="161">
        <v>9</v>
      </c>
      <c r="W71" s="377">
        <v>302.08</v>
      </c>
      <c r="X71" s="405">
        <v>9</v>
      </c>
      <c r="Y71" s="426">
        <f t="shared" si="1"/>
        <v>2718.72</v>
      </c>
      <c r="Z71" s="426">
        <f t="shared" si="2"/>
        <v>2718.72</v>
      </c>
      <c r="AA71" s="161" t="s">
        <v>453</v>
      </c>
    </row>
    <row r="72" spans="1:27" ht="15.75" customHeight="1" x14ac:dyDescent="0.2">
      <c r="A72" s="163" t="s">
        <v>374</v>
      </c>
      <c r="B72" s="18" t="s">
        <v>751</v>
      </c>
      <c r="C72" s="177" t="s">
        <v>747</v>
      </c>
      <c r="D72" s="303" t="s">
        <v>748</v>
      </c>
      <c r="E72" s="132" t="s">
        <v>451</v>
      </c>
      <c r="F72" s="132" t="s">
        <v>708</v>
      </c>
      <c r="G72" s="309"/>
      <c r="H72" s="308"/>
      <c r="I72" s="132" t="s">
        <v>74</v>
      </c>
      <c r="J72" s="308" t="s">
        <v>73</v>
      </c>
      <c r="K72" s="132" t="s">
        <v>74</v>
      </c>
      <c r="L72" s="125" t="s">
        <v>733</v>
      </c>
      <c r="M72" s="291">
        <v>45845</v>
      </c>
      <c r="N72" s="291">
        <v>45865</v>
      </c>
      <c r="O72" s="132"/>
      <c r="P72" s="310"/>
      <c r="Q72" s="326">
        <v>0</v>
      </c>
      <c r="R72" s="326">
        <v>0</v>
      </c>
      <c r="S72" s="329">
        <v>0</v>
      </c>
      <c r="T72" s="132">
        <v>0</v>
      </c>
      <c r="U72" s="328">
        <v>0</v>
      </c>
      <c r="V72" s="161">
        <v>7</v>
      </c>
      <c r="W72" s="377">
        <v>302.08</v>
      </c>
      <c r="X72" s="405">
        <v>7</v>
      </c>
      <c r="Y72" s="426">
        <f t="shared" si="1"/>
        <v>2114.56</v>
      </c>
      <c r="Z72" s="426">
        <f t="shared" si="2"/>
        <v>2114.56</v>
      </c>
      <c r="AA72" s="161" t="s">
        <v>453</v>
      </c>
    </row>
    <row r="73" spans="1:27" ht="15.75" customHeight="1" x14ac:dyDescent="0.2">
      <c r="A73" s="163" t="s">
        <v>374</v>
      </c>
      <c r="B73" s="18" t="s">
        <v>751</v>
      </c>
      <c r="C73" s="290" t="s">
        <v>169</v>
      </c>
      <c r="D73" s="132" t="s">
        <v>749</v>
      </c>
      <c r="E73" s="132" t="s">
        <v>451</v>
      </c>
      <c r="F73" s="132" t="s">
        <v>708</v>
      </c>
      <c r="G73" s="424"/>
      <c r="H73" s="308"/>
      <c r="I73" s="132" t="s">
        <v>74</v>
      </c>
      <c r="J73" s="308" t="s">
        <v>73</v>
      </c>
      <c r="K73" s="132" t="s">
        <v>74</v>
      </c>
      <c r="L73" s="125" t="s">
        <v>733</v>
      </c>
      <c r="M73" s="348">
        <v>45839</v>
      </c>
      <c r="N73" s="291">
        <v>45867</v>
      </c>
      <c r="O73" s="132"/>
      <c r="P73" s="310"/>
      <c r="Q73" s="326">
        <v>0</v>
      </c>
      <c r="R73" s="326">
        <v>0</v>
      </c>
      <c r="S73" s="329">
        <v>0</v>
      </c>
      <c r="T73" s="132">
        <v>0</v>
      </c>
      <c r="U73" s="328">
        <v>0</v>
      </c>
      <c r="V73" s="161">
        <v>8</v>
      </c>
      <c r="W73" s="377">
        <v>302.08</v>
      </c>
      <c r="X73" s="405">
        <v>8</v>
      </c>
      <c r="Y73" s="426">
        <f t="shared" si="1"/>
        <v>2416.64</v>
      </c>
      <c r="Z73" s="426">
        <f t="shared" si="2"/>
        <v>2416.64</v>
      </c>
      <c r="AA73" s="161" t="s">
        <v>453</v>
      </c>
    </row>
    <row r="74" spans="1:27" ht="15.75" customHeight="1" x14ac:dyDescent="0.2">
      <c r="A74" s="163" t="s">
        <v>374</v>
      </c>
      <c r="B74" s="18" t="s">
        <v>751</v>
      </c>
      <c r="C74" s="290" t="s">
        <v>166</v>
      </c>
      <c r="D74" s="132" t="s">
        <v>750</v>
      </c>
      <c r="E74" s="132" t="s">
        <v>451</v>
      </c>
      <c r="F74" s="132" t="s">
        <v>708</v>
      </c>
      <c r="G74" s="424"/>
      <c r="H74" s="308"/>
      <c r="I74" s="132" t="s">
        <v>74</v>
      </c>
      <c r="J74" s="308" t="s">
        <v>73</v>
      </c>
      <c r="K74" s="132" t="s">
        <v>74</v>
      </c>
      <c r="L74" s="125" t="s">
        <v>733</v>
      </c>
      <c r="M74" s="348">
        <v>45842</v>
      </c>
      <c r="N74" s="291">
        <v>45862</v>
      </c>
      <c r="O74" s="132"/>
      <c r="P74" s="310"/>
      <c r="Q74" s="326">
        <v>0</v>
      </c>
      <c r="R74" s="326">
        <v>0</v>
      </c>
      <c r="S74" s="329">
        <v>0</v>
      </c>
      <c r="T74" s="132">
        <v>0</v>
      </c>
      <c r="U74" s="328">
        <v>0</v>
      </c>
      <c r="V74" s="161">
        <v>7</v>
      </c>
      <c r="W74" s="377">
        <v>302.08</v>
      </c>
      <c r="X74" s="407">
        <v>7</v>
      </c>
      <c r="Y74" s="427">
        <f t="shared" si="1"/>
        <v>2114.56</v>
      </c>
      <c r="Z74" s="426">
        <f t="shared" si="2"/>
        <v>2114.56</v>
      </c>
      <c r="AA74" s="161" t="s">
        <v>453</v>
      </c>
    </row>
    <row r="75" spans="1:27" ht="15.75" customHeight="1" x14ac:dyDescent="0.2">
      <c r="A75" s="163" t="s">
        <v>374</v>
      </c>
      <c r="B75" s="18" t="s">
        <v>751</v>
      </c>
      <c r="C75" s="177" t="s">
        <v>777</v>
      </c>
      <c r="D75" s="303" t="s">
        <v>778</v>
      </c>
      <c r="E75" s="132" t="s">
        <v>451</v>
      </c>
      <c r="F75" s="132" t="s">
        <v>708</v>
      </c>
      <c r="G75" s="424"/>
      <c r="H75" s="308"/>
      <c r="I75" s="132" t="s">
        <v>74</v>
      </c>
      <c r="J75" s="308" t="s">
        <v>73</v>
      </c>
      <c r="K75" s="132" t="s">
        <v>74</v>
      </c>
      <c r="L75" s="125" t="s">
        <v>733</v>
      </c>
      <c r="M75" s="348">
        <v>45845</v>
      </c>
      <c r="N75" s="291">
        <v>45865</v>
      </c>
      <c r="O75" s="132"/>
      <c r="P75" s="310"/>
      <c r="Q75" s="326">
        <v>0</v>
      </c>
      <c r="R75" s="326">
        <v>0</v>
      </c>
      <c r="S75" s="329">
        <v>0</v>
      </c>
      <c r="T75" s="132">
        <v>0</v>
      </c>
      <c r="U75" s="328">
        <v>0</v>
      </c>
      <c r="V75" s="370">
        <v>7</v>
      </c>
      <c r="W75" s="377">
        <v>302.08</v>
      </c>
      <c r="X75" s="132">
        <v>7</v>
      </c>
      <c r="Y75" s="428">
        <f t="shared" si="1"/>
        <v>2114.56</v>
      </c>
      <c r="Z75" s="429">
        <f t="shared" si="2"/>
        <v>2114.56</v>
      </c>
      <c r="AA75" s="161" t="s">
        <v>453</v>
      </c>
    </row>
    <row r="76" spans="1:27" ht="28.5" x14ac:dyDescent="0.2">
      <c r="A76" s="163" t="s">
        <v>374</v>
      </c>
      <c r="B76" s="18" t="s">
        <v>133</v>
      </c>
      <c r="C76" s="408" t="s">
        <v>98</v>
      </c>
      <c r="D76" s="180" t="s">
        <v>99</v>
      </c>
      <c r="E76" s="180" t="s">
        <v>100</v>
      </c>
      <c r="F76" s="180" t="s">
        <v>952</v>
      </c>
      <c r="G76" s="422"/>
      <c r="H76" s="17"/>
      <c r="I76" s="17" t="s">
        <v>74</v>
      </c>
      <c r="J76" s="17" t="s">
        <v>76</v>
      </c>
      <c r="K76" s="17" t="s">
        <v>74</v>
      </c>
      <c r="L76" s="71" t="s">
        <v>953</v>
      </c>
      <c r="M76" s="423" t="s">
        <v>954</v>
      </c>
      <c r="N76" s="409" t="s">
        <v>954</v>
      </c>
      <c r="O76" s="410"/>
      <c r="P76" s="411"/>
      <c r="Q76" s="411">
        <v>0</v>
      </c>
      <c r="R76" s="411">
        <v>0</v>
      </c>
      <c r="S76" s="411">
        <f t="shared" ref="S76:S93" si="6">Q76+R76</f>
        <v>0</v>
      </c>
      <c r="T76" s="180">
        <v>0</v>
      </c>
      <c r="U76" s="411">
        <v>604.16999999999996</v>
      </c>
      <c r="V76" s="180">
        <v>6</v>
      </c>
      <c r="W76" s="411">
        <v>302.08</v>
      </c>
      <c r="X76" s="180">
        <v>6</v>
      </c>
      <c r="Y76" s="430">
        <v>1812.48</v>
      </c>
      <c r="Z76" s="430">
        <f>S76+Y76</f>
        <v>1812.48</v>
      </c>
      <c r="AA76" s="412"/>
    </row>
    <row r="77" spans="1:27" ht="42.75" x14ac:dyDescent="0.2">
      <c r="A77" s="163" t="s">
        <v>374</v>
      </c>
      <c r="B77" s="18" t="s">
        <v>133</v>
      </c>
      <c r="C77" s="413" t="s">
        <v>101</v>
      </c>
      <c r="D77" s="18" t="s">
        <v>102</v>
      </c>
      <c r="E77" s="18" t="s">
        <v>103</v>
      </c>
      <c r="F77" s="18" t="s">
        <v>955</v>
      </c>
      <c r="G77" s="38"/>
      <c r="H77" s="18"/>
      <c r="I77" s="18" t="s">
        <v>74</v>
      </c>
      <c r="J77" s="17" t="s">
        <v>76</v>
      </c>
      <c r="K77" s="18" t="s">
        <v>74</v>
      </c>
      <c r="L77" s="29" t="s">
        <v>956</v>
      </c>
      <c r="M77" s="338" t="s">
        <v>957</v>
      </c>
      <c r="N77" s="30" t="s">
        <v>957</v>
      </c>
      <c r="O77" s="30"/>
      <c r="P77" s="31"/>
      <c r="Q77" s="31">
        <v>0</v>
      </c>
      <c r="R77" s="31">
        <v>0</v>
      </c>
      <c r="S77" s="152">
        <f t="shared" si="6"/>
        <v>0</v>
      </c>
      <c r="T77" s="18">
        <v>0</v>
      </c>
      <c r="U77" s="31">
        <v>0</v>
      </c>
      <c r="V77" s="18">
        <v>6</v>
      </c>
      <c r="W77" s="31">
        <v>302.08</v>
      </c>
      <c r="X77" s="18">
        <v>6</v>
      </c>
      <c r="Y77" s="431">
        <v>1812.48</v>
      </c>
      <c r="Z77" s="431">
        <f t="shared" ref="Z77:Z81" si="7">S77+Y77</f>
        <v>1812.48</v>
      </c>
      <c r="AA77" s="32"/>
    </row>
    <row r="78" spans="1:27" ht="114" x14ac:dyDescent="0.2">
      <c r="A78" s="163" t="s">
        <v>374</v>
      </c>
      <c r="B78" s="18" t="s">
        <v>133</v>
      </c>
      <c r="C78" s="413" t="s">
        <v>104</v>
      </c>
      <c r="D78" s="18" t="s">
        <v>105</v>
      </c>
      <c r="E78" s="18" t="s">
        <v>106</v>
      </c>
      <c r="F78" s="18" t="s">
        <v>107</v>
      </c>
      <c r="G78" s="38"/>
      <c r="H78" s="18"/>
      <c r="I78" s="18" t="s">
        <v>74</v>
      </c>
      <c r="J78" s="17" t="s">
        <v>76</v>
      </c>
      <c r="K78" s="18" t="s">
        <v>74</v>
      </c>
      <c r="L78" s="29" t="s">
        <v>958</v>
      </c>
      <c r="M78" s="338" t="s">
        <v>959</v>
      </c>
      <c r="N78" s="30" t="s">
        <v>959</v>
      </c>
      <c r="O78" s="30"/>
      <c r="P78" s="31"/>
      <c r="Q78" s="31">
        <v>0</v>
      </c>
      <c r="R78" s="31">
        <v>0</v>
      </c>
      <c r="S78" s="152">
        <f t="shared" si="6"/>
        <v>0</v>
      </c>
      <c r="T78" s="18">
        <v>0</v>
      </c>
      <c r="U78" s="31">
        <v>0</v>
      </c>
      <c r="V78" s="18">
        <v>12</v>
      </c>
      <c r="W78" s="102">
        <v>55</v>
      </c>
      <c r="X78" s="18">
        <v>12</v>
      </c>
      <c r="Y78" s="431">
        <v>660</v>
      </c>
      <c r="Z78" s="431">
        <f t="shared" si="7"/>
        <v>660</v>
      </c>
      <c r="AA78" s="32"/>
    </row>
    <row r="79" spans="1:27" ht="28.5" x14ac:dyDescent="0.2">
      <c r="A79" s="163" t="s">
        <v>374</v>
      </c>
      <c r="B79" s="18" t="s">
        <v>133</v>
      </c>
      <c r="C79" s="414" t="s">
        <v>122</v>
      </c>
      <c r="D79" s="39" t="s">
        <v>123</v>
      </c>
      <c r="E79" s="39" t="s">
        <v>82</v>
      </c>
      <c r="F79" s="39" t="s">
        <v>120</v>
      </c>
      <c r="G79" s="425"/>
      <c r="H79" s="39"/>
      <c r="I79" s="39" t="s">
        <v>74</v>
      </c>
      <c r="J79" s="40" t="s">
        <v>121</v>
      </c>
      <c r="K79" s="39" t="s">
        <v>74</v>
      </c>
      <c r="L79" s="41" t="s">
        <v>960</v>
      </c>
      <c r="M79" s="92" t="s">
        <v>961</v>
      </c>
      <c r="N79" s="52" t="s">
        <v>961</v>
      </c>
      <c r="O79" s="52"/>
      <c r="P79" s="102"/>
      <c r="Q79" s="102">
        <v>0</v>
      </c>
      <c r="R79" s="102">
        <v>0</v>
      </c>
      <c r="S79" s="415">
        <f t="shared" si="6"/>
        <v>0</v>
      </c>
      <c r="T79" s="39">
        <v>0</v>
      </c>
      <c r="U79" s="102">
        <v>0</v>
      </c>
      <c r="V79" s="39">
        <v>5</v>
      </c>
      <c r="W79" s="102">
        <v>302.08</v>
      </c>
      <c r="X79" s="39">
        <v>5</v>
      </c>
      <c r="Y79" s="431">
        <f t="shared" ref="Y79:Y88" si="8">(T79*U79)+(V79*W79)</f>
        <v>1510.3999999999999</v>
      </c>
      <c r="Z79" s="431">
        <f t="shared" si="7"/>
        <v>1510.3999999999999</v>
      </c>
      <c r="AA79" s="103"/>
    </row>
    <row r="80" spans="1:27" ht="28.5" x14ac:dyDescent="0.2">
      <c r="A80" s="163" t="s">
        <v>374</v>
      </c>
      <c r="B80" s="18" t="s">
        <v>133</v>
      </c>
      <c r="C80" s="416" t="s">
        <v>232</v>
      </c>
      <c r="D80" s="417" t="s">
        <v>119</v>
      </c>
      <c r="E80" s="417" t="s">
        <v>110</v>
      </c>
      <c r="F80" s="33" t="s">
        <v>120</v>
      </c>
      <c r="G80" s="37"/>
      <c r="H80" s="39"/>
      <c r="I80" s="39" t="s">
        <v>74</v>
      </c>
      <c r="J80" s="40" t="s">
        <v>121</v>
      </c>
      <c r="K80" s="39" t="s">
        <v>74</v>
      </c>
      <c r="L80" s="41" t="s">
        <v>962</v>
      </c>
      <c r="M80" s="165" t="s">
        <v>963</v>
      </c>
      <c r="N80" s="34" t="s">
        <v>963</v>
      </c>
      <c r="O80" s="35"/>
      <c r="P80" s="36"/>
      <c r="Q80" s="36">
        <v>0</v>
      </c>
      <c r="R80" s="36">
        <v>0</v>
      </c>
      <c r="S80" s="418">
        <f t="shared" si="6"/>
        <v>0</v>
      </c>
      <c r="T80" s="33">
        <v>0</v>
      </c>
      <c r="U80" s="36">
        <v>604.16999999999996</v>
      </c>
      <c r="V80" s="33">
        <v>5</v>
      </c>
      <c r="W80" s="36">
        <v>302.08</v>
      </c>
      <c r="X80" s="33">
        <v>5</v>
      </c>
      <c r="Y80" s="432">
        <f t="shared" si="8"/>
        <v>1510.3999999999999</v>
      </c>
      <c r="Z80" s="432">
        <f t="shared" si="7"/>
        <v>1510.3999999999999</v>
      </c>
      <c r="AA80" s="122"/>
    </row>
    <row r="81" spans="1:27" ht="28.5" x14ac:dyDescent="0.2">
      <c r="A81" s="163" t="s">
        <v>374</v>
      </c>
      <c r="B81" s="18" t="s">
        <v>133</v>
      </c>
      <c r="C81" s="419" t="s">
        <v>964</v>
      </c>
      <c r="D81" s="39" t="s">
        <v>125</v>
      </c>
      <c r="E81" s="417" t="s">
        <v>110</v>
      </c>
      <c r="F81" s="369" t="s">
        <v>965</v>
      </c>
      <c r="G81" s="37"/>
      <c r="H81" s="39"/>
      <c r="I81" s="39" t="s">
        <v>74</v>
      </c>
      <c r="J81" s="40" t="s">
        <v>121</v>
      </c>
      <c r="K81" s="39" t="s">
        <v>74</v>
      </c>
      <c r="L81" s="41" t="s">
        <v>966</v>
      </c>
      <c r="M81" s="165">
        <v>45846</v>
      </c>
      <c r="N81" s="34">
        <v>45846</v>
      </c>
      <c r="O81" s="35"/>
      <c r="P81" s="36"/>
      <c r="Q81" s="36">
        <v>0</v>
      </c>
      <c r="R81" s="36">
        <v>0</v>
      </c>
      <c r="S81" s="418">
        <f t="shared" si="6"/>
        <v>0</v>
      </c>
      <c r="T81" s="33">
        <v>0</v>
      </c>
      <c r="U81" s="36">
        <v>604.16999999999996</v>
      </c>
      <c r="V81" s="33">
        <v>1</v>
      </c>
      <c r="W81" s="36">
        <v>302.08</v>
      </c>
      <c r="X81" s="33">
        <v>1</v>
      </c>
      <c r="Y81" s="432">
        <f t="shared" si="8"/>
        <v>302.08</v>
      </c>
      <c r="Z81" s="432">
        <f t="shared" si="7"/>
        <v>302.08</v>
      </c>
      <c r="AA81" s="122"/>
    </row>
    <row r="82" spans="1:27" ht="28.5" x14ac:dyDescent="0.2">
      <c r="A82" s="163" t="s">
        <v>374</v>
      </c>
      <c r="B82" s="18" t="s">
        <v>133</v>
      </c>
      <c r="C82" s="413" t="s">
        <v>128</v>
      </c>
      <c r="D82" s="18" t="s">
        <v>129</v>
      </c>
      <c r="E82" s="18" t="s">
        <v>112</v>
      </c>
      <c r="F82" s="18" t="s">
        <v>967</v>
      </c>
      <c r="G82" s="38"/>
      <c r="H82" s="18"/>
      <c r="I82" s="18" t="s">
        <v>74</v>
      </c>
      <c r="J82" s="17" t="s">
        <v>76</v>
      </c>
      <c r="K82" s="18" t="s">
        <v>74</v>
      </c>
      <c r="L82" s="29" t="s">
        <v>334</v>
      </c>
      <c r="M82" s="338" t="s">
        <v>968</v>
      </c>
      <c r="N82" s="30" t="s">
        <v>968</v>
      </c>
      <c r="O82" s="30"/>
      <c r="P82" s="31"/>
      <c r="Q82" s="31">
        <v>0</v>
      </c>
      <c r="R82" s="31">
        <v>0</v>
      </c>
      <c r="S82" s="152">
        <f t="shared" si="6"/>
        <v>0</v>
      </c>
      <c r="T82" s="18">
        <v>0</v>
      </c>
      <c r="U82" s="31">
        <v>0</v>
      </c>
      <c r="V82" s="18">
        <v>3</v>
      </c>
      <c r="W82" s="102">
        <v>302.08</v>
      </c>
      <c r="X82" s="18">
        <v>3</v>
      </c>
      <c r="Y82" s="431">
        <f t="shared" si="8"/>
        <v>906.24</v>
      </c>
      <c r="Z82" s="431">
        <f>S82+Y82</f>
        <v>906.24</v>
      </c>
      <c r="AA82" s="32"/>
    </row>
    <row r="83" spans="1:27" ht="14.25" x14ac:dyDescent="0.2">
      <c r="A83" s="163" t="s">
        <v>374</v>
      </c>
      <c r="B83" s="18" t="s">
        <v>133</v>
      </c>
      <c r="C83" s="420" t="s">
        <v>969</v>
      </c>
      <c r="D83" s="17" t="s">
        <v>183</v>
      </c>
      <c r="E83" s="17" t="s">
        <v>110</v>
      </c>
      <c r="F83" s="17" t="s">
        <v>970</v>
      </c>
      <c r="G83" s="38"/>
      <c r="H83" s="17"/>
      <c r="I83" s="17" t="s">
        <v>74</v>
      </c>
      <c r="J83" s="17" t="s">
        <v>76</v>
      </c>
      <c r="K83" s="17" t="s">
        <v>74</v>
      </c>
      <c r="L83" s="71" t="s">
        <v>971</v>
      </c>
      <c r="M83" s="346">
        <v>45841</v>
      </c>
      <c r="N83" s="72">
        <v>45841</v>
      </c>
      <c r="O83" s="72"/>
      <c r="P83" s="104"/>
      <c r="Q83" s="104">
        <v>0</v>
      </c>
      <c r="R83" s="104">
        <v>0</v>
      </c>
      <c r="S83" s="104">
        <f t="shared" si="6"/>
        <v>0</v>
      </c>
      <c r="T83" s="17">
        <v>0</v>
      </c>
      <c r="U83" s="104">
        <v>0</v>
      </c>
      <c r="V83" s="17">
        <v>1</v>
      </c>
      <c r="W83" s="104">
        <v>302.08</v>
      </c>
      <c r="X83" s="17">
        <v>1</v>
      </c>
      <c r="Y83" s="433">
        <f t="shared" si="8"/>
        <v>302.08</v>
      </c>
      <c r="Z83" s="433">
        <f t="shared" ref="Z83:Z93" si="9">S83+Y83</f>
        <v>302.08</v>
      </c>
      <c r="AA83" s="105"/>
    </row>
    <row r="84" spans="1:27" ht="28.5" x14ac:dyDescent="0.2">
      <c r="A84" s="163" t="s">
        <v>374</v>
      </c>
      <c r="B84" s="18" t="s">
        <v>133</v>
      </c>
      <c r="C84" s="416" t="s">
        <v>972</v>
      </c>
      <c r="D84" s="33" t="s">
        <v>268</v>
      </c>
      <c r="E84" s="33" t="s">
        <v>973</v>
      </c>
      <c r="F84" s="33" t="s">
        <v>111</v>
      </c>
      <c r="G84" s="37"/>
      <c r="H84" s="39"/>
      <c r="I84" s="39" t="s">
        <v>74</v>
      </c>
      <c r="J84" s="40" t="s">
        <v>76</v>
      </c>
      <c r="K84" s="39" t="s">
        <v>74</v>
      </c>
      <c r="L84" s="41" t="s">
        <v>974</v>
      </c>
      <c r="M84" s="165" t="s">
        <v>975</v>
      </c>
      <c r="N84" s="34" t="s">
        <v>975</v>
      </c>
      <c r="O84" s="35"/>
      <c r="P84" s="36"/>
      <c r="Q84" s="36">
        <v>0</v>
      </c>
      <c r="R84" s="36">
        <v>0</v>
      </c>
      <c r="S84" s="418">
        <f t="shared" si="6"/>
        <v>0</v>
      </c>
      <c r="T84" s="33">
        <v>0</v>
      </c>
      <c r="U84" s="36">
        <v>0</v>
      </c>
      <c r="V84" s="33">
        <v>3</v>
      </c>
      <c r="W84" s="36">
        <v>302.08</v>
      </c>
      <c r="X84" s="33">
        <v>3</v>
      </c>
      <c r="Y84" s="432">
        <f t="shared" si="8"/>
        <v>906.24</v>
      </c>
      <c r="Z84" s="432">
        <f t="shared" si="9"/>
        <v>906.24</v>
      </c>
      <c r="AA84" s="122"/>
    </row>
    <row r="85" spans="1:27" ht="28.5" x14ac:dyDescent="0.2">
      <c r="A85" s="163" t="s">
        <v>374</v>
      </c>
      <c r="B85" s="18" t="s">
        <v>133</v>
      </c>
      <c r="C85" s="413" t="s">
        <v>976</v>
      </c>
      <c r="D85" s="18" t="s">
        <v>252</v>
      </c>
      <c r="E85" s="18" t="s">
        <v>180</v>
      </c>
      <c r="F85" s="18" t="s">
        <v>977</v>
      </c>
      <c r="G85" s="38"/>
      <c r="H85" s="18"/>
      <c r="I85" s="18" t="s">
        <v>74</v>
      </c>
      <c r="J85" s="17" t="s">
        <v>76</v>
      </c>
      <c r="K85" s="18" t="s">
        <v>74</v>
      </c>
      <c r="L85" s="29" t="s">
        <v>978</v>
      </c>
      <c r="M85" s="338" t="s">
        <v>979</v>
      </c>
      <c r="N85" s="30" t="s">
        <v>979</v>
      </c>
      <c r="O85" s="30"/>
      <c r="P85" s="31"/>
      <c r="Q85" s="31">
        <v>0</v>
      </c>
      <c r="R85" s="31">
        <v>0</v>
      </c>
      <c r="S85" s="152">
        <f t="shared" si="6"/>
        <v>0</v>
      </c>
      <c r="T85" s="18">
        <v>0</v>
      </c>
      <c r="U85" s="31">
        <v>0</v>
      </c>
      <c r="V85" s="18">
        <v>3</v>
      </c>
      <c r="W85" s="102">
        <v>302.08</v>
      </c>
      <c r="X85" s="18">
        <v>3</v>
      </c>
      <c r="Y85" s="431">
        <f t="shared" si="8"/>
        <v>906.24</v>
      </c>
      <c r="Z85" s="431">
        <f t="shared" si="9"/>
        <v>906.24</v>
      </c>
      <c r="AA85" s="32"/>
    </row>
    <row r="86" spans="1:27" ht="42.75" x14ac:dyDescent="0.2">
      <c r="A86" s="163" t="s">
        <v>374</v>
      </c>
      <c r="B86" s="18" t="s">
        <v>133</v>
      </c>
      <c r="C86" s="408" t="s">
        <v>843</v>
      </c>
      <c r="D86" s="180" t="s">
        <v>844</v>
      </c>
      <c r="E86" s="180" t="s">
        <v>845</v>
      </c>
      <c r="F86" s="180" t="s">
        <v>980</v>
      </c>
      <c r="G86" s="422"/>
      <c r="H86" s="17"/>
      <c r="I86" s="17" t="s">
        <v>74</v>
      </c>
      <c r="J86" s="17" t="s">
        <v>276</v>
      </c>
      <c r="K86" s="17" t="s">
        <v>74</v>
      </c>
      <c r="L86" s="71" t="s">
        <v>693</v>
      </c>
      <c r="M86" s="423" t="s">
        <v>981</v>
      </c>
      <c r="N86" s="409" t="s">
        <v>981</v>
      </c>
      <c r="O86" s="410"/>
      <c r="P86" s="411"/>
      <c r="Q86" s="411">
        <v>0</v>
      </c>
      <c r="R86" s="411">
        <v>0</v>
      </c>
      <c r="S86" s="411">
        <f t="shared" si="6"/>
        <v>0</v>
      </c>
      <c r="T86" s="180">
        <v>0</v>
      </c>
      <c r="U86" s="411">
        <v>0</v>
      </c>
      <c r="V86" s="180">
        <v>2</v>
      </c>
      <c r="W86" s="411">
        <v>302.08</v>
      </c>
      <c r="X86" s="180">
        <v>2</v>
      </c>
      <c r="Y86" s="430">
        <f t="shared" si="8"/>
        <v>604.16</v>
      </c>
      <c r="Z86" s="430">
        <f t="shared" si="9"/>
        <v>604.16</v>
      </c>
      <c r="AA86" s="412"/>
    </row>
    <row r="87" spans="1:27" ht="28.5" x14ac:dyDescent="0.2">
      <c r="A87" s="163" t="s">
        <v>374</v>
      </c>
      <c r="B87" s="18" t="s">
        <v>133</v>
      </c>
      <c r="C87" s="421" t="s">
        <v>847</v>
      </c>
      <c r="D87" s="161" t="s">
        <v>844</v>
      </c>
      <c r="E87" s="161" t="s">
        <v>110</v>
      </c>
      <c r="F87" s="161" t="s">
        <v>848</v>
      </c>
      <c r="G87" s="422"/>
      <c r="H87" s="18"/>
      <c r="I87" s="18" t="s">
        <v>74</v>
      </c>
      <c r="J87" s="17" t="s">
        <v>76</v>
      </c>
      <c r="K87" s="18" t="s">
        <v>74</v>
      </c>
      <c r="L87" s="29" t="s">
        <v>982</v>
      </c>
      <c r="M87" s="157" t="s">
        <v>983</v>
      </c>
      <c r="N87" s="158" t="s">
        <v>983</v>
      </c>
      <c r="O87" s="159"/>
      <c r="P87" s="160"/>
      <c r="Q87" s="160">
        <v>0</v>
      </c>
      <c r="R87" s="160">
        <v>0</v>
      </c>
      <c r="S87" s="153">
        <f t="shared" si="6"/>
        <v>0</v>
      </c>
      <c r="T87" s="161">
        <v>0</v>
      </c>
      <c r="U87" s="160">
        <v>0</v>
      </c>
      <c r="V87" s="161">
        <v>3</v>
      </c>
      <c r="W87" s="160">
        <v>302.08</v>
      </c>
      <c r="X87" s="161">
        <v>3</v>
      </c>
      <c r="Y87" s="432">
        <f t="shared" si="8"/>
        <v>906.24</v>
      </c>
      <c r="Z87" s="432">
        <f t="shared" si="9"/>
        <v>906.24</v>
      </c>
      <c r="AA87" s="162"/>
    </row>
    <row r="88" spans="1:27" ht="42.75" x14ac:dyDescent="0.2">
      <c r="A88" s="163" t="s">
        <v>374</v>
      </c>
      <c r="B88" s="18" t="s">
        <v>133</v>
      </c>
      <c r="C88" s="420" t="s">
        <v>113</v>
      </c>
      <c r="D88" s="17" t="s">
        <v>114</v>
      </c>
      <c r="E88" s="17" t="s">
        <v>115</v>
      </c>
      <c r="F88" s="17" t="s">
        <v>984</v>
      </c>
      <c r="G88" s="38"/>
      <c r="H88" s="17"/>
      <c r="I88" s="17" t="s">
        <v>74</v>
      </c>
      <c r="J88" s="17" t="s">
        <v>76</v>
      </c>
      <c r="K88" s="17" t="s">
        <v>74</v>
      </c>
      <c r="L88" s="71" t="s">
        <v>985</v>
      </c>
      <c r="M88" s="346" t="s">
        <v>986</v>
      </c>
      <c r="N88" s="72" t="s">
        <v>986</v>
      </c>
      <c r="O88" s="72"/>
      <c r="P88" s="104"/>
      <c r="Q88" s="104">
        <v>0</v>
      </c>
      <c r="R88" s="104">
        <v>0</v>
      </c>
      <c r="S88" s="104">
        <f t="shared" si="6"/>
        <v>0</v>
      </c>
      <c r="T88" s="17">
        <v>0</v>
      </c>
      <c r="U88" s="104">
        <v>0</v>
      </c>
      <c r="V88" s="17">
        <v>4</v>
      </c>
      <c r="W88" s="102">
        <v>302.08</v>
      </c>
      <c r="X88" s="17">
        <v>4</v>
      </c>
      <c r="Y88" s="433">
        <f t="shared" si="8"/>
        <v>1208.32</v>
      </c>
      <c r="Z88" s="433">
        <f t="shared" si="9"/>
        <v>1208.32</v>
      </c>
      <c r="AA88" s="105"/>
    </row>
    <row r="89" spans="1:27" ht="28.5" x14ac:dyDescent="0.2">
      <c r="A89" s="163" t="s">
        <v>374</v>
      </c>
      <c r="B89" s="18" t="s">
        <v>133</v>
      </c>
      <c r="C89" s="416" t="s">
        <v>800</v>
      </c>
      <c r="D89" s="33" t="s">
        <v>801</v>
      </c>
      <c r="E89" s="33" t="s">
        <v>110</v>
      </c>
      <c r="F89" s="18" t="s">
        <v>987</v>
      </c>
      <c r="G89" s="37"/>
      <c r="H89" s="39"/>
      <c r="I89" s="39" t="s">
        <v>74</v>
      </c>
      <c r="J89" s="40" t="s">
        <v>76</v>
      </c>
      <c r="K89" s="39" t="s">
        <v>74</v>
      </c>
      <c r="L89" s="41" t="s">
        <v>988</v>
      </c>
      <c r="M89" s="165" t="s">
        <v>989</v>
      </c>
      <c r="N89" s="34" t="s">
        <v>990</v>
      </c>
      <c r="O89" s="35"/>
      <c r="P89" s="36"/>
      <c r="Q89" s="36">
        <v>0</v>
      </c>
      <c r="R89" s="36">
        <v>0</v>
      </c>
      <c r="S89" s="418">
        <f t="shared" si="6"/>
        <v>0</v>
      </c>
      <c r="T89" s="33">
        <v>2</v>
      </c>
      <c r="U89" s="104">
        <v>604.16999999999996</v>
      </c>
      <c r="V89" s="33">
        <v>3</v>
      </c>
      <c r="W89" s="102">
        <v>302.08</v>
      </c>
      <c r="X89" s="33">
        <v>5</v>
      </c>
      <c r="Y89" s="432">
        <f>(T89*U89)+(V89*W89)</f>
        <v>2114.58</v>
      </c>
      <c r="Z89" s="432">
        <f t="shared" si="9"/>
        <v>2114.58</v>
      </c>
      <c r="AA89" s="122"/>
    </row>
    <row r="90" spans="1:27" ht="28.5" x14ac:dyDescent="0.2">
      <c r="A90" s="163" t="s">
        <v>374</v>
      </c>
      <c r="B90" s="18" t="s">
        <v>133</v>
      </c>
      <c r="C90" s="413" t="s">
        <v>991</v>
      </c>
      <c r="D90" s="18" t="s">
        <v>117</v>
      </c>
      <c r="E90" s="18" t="s">
        <v>110</v>
      </c>
      <c r="F90" s="18" t="s">
        <v>111</v>
      </c>
      <c r="G90" s="38"/>
      <c r="H90" s="18"/>
      <c r="I90" s="18" t="s">
        <v>74</v>
      </c>
      <c r="J90" s="17" t="s">
        <v>76</v>
      </c>
      <c r="K90" s="18" t="s">
        <v>74</v>
      </c>
      <c r="L90" s="29" t="s">
        <v>992</v>
      </c>
      <c r="M90" s="338" t="s">
        <v>993</v>
      </c>
      <c r="N90" s="30" t="s">
        <v>993</v>
      </c>
      <c r="O90" s="30"/>
      <c r="P90" s="31"/>
      <c r="Q90" s="31">
        <v>0</v>
      </c>
      <c r="R90" s="31">
        <v>0</v>
      </c>
      <c r="S90" s="152">
        <f t="shared" si="6"/>
        <v>0</v>
      </c>
      <c r="T90" s="18">
        <v>0</v>
      </c>
      <c r="U90" s="31">
        <v>0</v>
      </c>
      <c r="V90" s="18">
        <v>3</v>
      </c>
      <c r="W90" s="102">
        <v>302.08</v>
      </c>
      <c r="X90" s="18">
        <v>3</v>
      </c>
      <c r="Y90" s="431">
        <f t="shared" ref="Y90:Y93" si="10">(T90*U90)+(V90*W90)</f>
        <v>906.24</v>
      </c>
      <c r="Z90" s="431">
        <f t="shared" si="9"/>
        <v>906.24</v>
      </c>
      <c r="AA90" s="32"/>
    </row>
    <row r="91" spans="1:27" ht="14.25" x14ac:dyDescent="0.2">
      <c r="A91" s="163" t="s">
        <v>374</v>
      </c>
      <c r="B91" s="18" t="s">
        <v>133</v>
      </c>
      <c r="C91" s="413" t="s">
        <v>994</v>
      </c>
      <c r="D91" s="18" t="s">
        <v>179</v>
      </c>
      <c r="E91" s="18" t="s">
        <v>110</v>
      </c>
      <c r="F91" s="18" t="s">
        <v>111</v>
      </c>
      <c r="G91" s="38"/>
      <c r="H91" s="18"/>
      <c r="I91" s="18" t="s">
        <v>74</v>
      </c>
      <c r="J91" s="17" t="s">
        <v>76</v>
      </c>
      <c r="K91" s="18" t="s">
        <v>74</v>
      </c>
      <c r="L91" s="29" t="s">
        <v>78</v>
      </c>
      <c r="M91" s="338">
        <v>45868</v>
      </c>
      <c r="N91" s="30">
        <v>45868</v>
      </c>
      <c r="O91" s="30"/>
      <c r="P91" s="31"/>
      <c r="Q91" s="31">
        <v>0</v>
      </c>
      <c r="R91" s="31">
        <v>0</v>
      </c>
      <c r="S91" s="152">
        <f t="shared" si="6"/>
        <v>0</v>
      </c>
      <c r="T91" s="18">
        <v>0</v>
      </c>
      <c r="U91" s="31">
        <v>0</v>
      </c>
      <c r="V91" s="18">
        <v>1</v>
      </c>
      <c r="W91" s="102">
        <v>302.08</v>
      </c>
      <c r="X91" s="18">
        <v>1</v>
      </c>
      <c r="Y91" s="152">
        <f t="shared" si="10"/>
        <v>302.08</v>
      </c>
      <c r="Z91" s="152">
        <f t="shared" si="9"/>
        <v>302.08</v>
      </c>
      <c r="AA91" s="32"/>
    </row>
    <row r="92" spans="1:27" ht="42.75" x14ac:dyDescent="0.2">
      <c r="A92" s="163" t="s">
        <v>374</v>
      </c>
      <c r="B92" s="18" t="s">
        <v>133</v>
      </c>
      <c r="C92" s="413" t="s">
        <v>108</v>
      </c>
      <c r="D92" s="18" t="s">
        <v>109</v>
      </c>
      <c r="E92" s="18" t="s">
        <v>110</v>
      </c>
      <c r="F92" s="18" t="s">
        <v>111</v>
      </c>
      <c r="G92" s="38"/>
      <c r="H92" s="18"/>
      <c r="I92" s="18" t="s">
        <v>74</v>
      </c>
      <c r="J92" s="17" t="s">
        <v>76</v>
      </c>
      <c r="K92" s="18" t="s">
        <v>74</v>
      </c>
      <c r="L92" s="29" t="s">
        <v>995</v>
      </c>
      <c r="M92" s="338" t="s">
        <v>996</v>
      </c>
      <c r="N92" s="30" t="s">
        <v>996</v>
      </c>
      <c r="O92" s="30"/>
      <c r="P92" s="31"/>
      <c r="Q92" s="31">
        <v>0</v>
      </c>
      <c r="R92" s="31">
        <v>0</v>
      </c>
      <c r="S92" s="152">
        <f t="shared" si="6"/>
        <v>0</v>
      </c>
      <c r="T92" s="18">
        <v>0</v>
      </c>
      <c r="U92" s="31">
        <v>0</v>
      </c>
      <c r="V92" s="18">
        <v>8</v>
      </c>
      <c r="W92" s="102">
        <v>302.08</v>
      </c>
      <c r="X92" s="18">
        <v>8</v>
      </c>
      <c r="Y92" s="152">
        <f t="shared" si="10"/>
        <v>2416.64</v>
      </c>
      <c r="Z92" s="152">
        <f t="shared" si="9"/>
        <v>2416.64</v>
      </c>
      <c r="AA92" s="32"/>
    </row>
    <row r="93" spans="1:27" ht="28.5" x14ac:dyDescent="0.2">
      <c r="A93" s="163" t="s">
        <v>374</v>
      </c>
      <c r="B93" s="18" t="s">
        <v>133</v>
      </c>
      <c r="C93" s="413" t="s">
        <v>997</v>
      </c>
      <c r="D93" s="18" t="s">
        <v>998</v>
      </c>
      <c r="E93" s="18" t="s">
        <v>110</v>
      </c>
      <c r="F93" s="18" t="s">
        <v>999</v>
      </c>
      <c r="G93" s="28"/>
      <c r="H93" s="18"/>
      <c r="I93" s="18" t="s">
        <v>74</v>
      </c>
      <c r="J93" s="17" t="s">
        <v>76</v>
      </c>
      <c r="K93" s="18" t="s">
        <v>74</v>
      </c>
      <c r="L93" s="29" t="s">
        <v>334</v>
      </c>
      <c r="M93" s="30" t="s">
        <v>1000</v>
      </c>
      <c r="N93" s="30" t="s">
        <v>1001</v>
      </c>
      <c r="O93" s="30"/>
      <c r="P93" s="31"/>
      <c r="Q93" s="31">
        <v>0</v>
      </c>
      <c r="R93" s="31">
        <v>0</v>
      </c>
      <c r="S93" s="152">
        <f t="shared" si="6"/>
        <v>0</v>
      </c>
      <c r="T93" s="18">
        <v>2</v>
      </c>
      <c r="U93" s="31">
        <v>604.08000000000004</v>
      </c>
      <c r="V93" s="18">
        <v>1</v>
      </c>
      <c r="W93" s="102">
        <v>302.08</v>
      </c>
      <c r="X93" s="18">
        <v>3</v>
      </c>
      <c r="Y93" s="152">
        <f t="shared" si="10"/>
        <v>1510.24</v>
      </c>
      <c r="Z93" s="152">
        <f t="shared" si="9"/>
        <v>1510.24</v>
      </c>
      <c r="AA93" s="32"/>
    </row>
    <row r="94" spans="1:27" ht="28.5" x14ac:dyDescent="0.2">
      <c r="A94" s="163" t="s">
        <v>374</v>
      </c>
      <c r="B94" s="435" t="s">
        <v>1017</v>
      </c>
      <c r="C94" s="113" t="s">
        <v>89</v>
      </c>
      <c r="D94" s="22" t="s">
        <v>91</v>
      </c>
      <c r="E94" s="113" t="s">
        <v>90</v>
      </c>
      <c r="F94" s="113" t="s">
        <v>1002</v>
      </c>
      <c r="G94" s="24"/>
      <c r="H94" s="22"/>
      <c r="I94" s="22" t="s">
        <v>74</v>
      </c>
      <c r="J94" s="23" t="s">
        <v>83</v>
      </c>
      <c r="K94" s="22" t="s">
        <v>74</v>
      </c>
      <c r="L94" s="114" t="s">
        <v>73</v>
      </c>
      <c r="M94" s="115" t="s">
        <v>1003</v>
      </c>
      <c r="N94" s="25">
        <v>45842</v>
      </c>
      <c r="O94" s="25"/>
      <c r="P94" s="26"/>
      <c r="Q94" s="26">
        <v>0</v>
      </c>
      <c r="R94" s="26">
        <v>0</v>
      </c>
      <c r="S94" s="341">
        <v>0</v>
      </c>
      <c r="T94" s="22">
        <v>3</v>
      </c>
      <c r="U94" s="26">
        <v>120</v>
      </c>
      <c r="V94" s="22">
        <v>1</v>
      </c>
      <c r="W94" s="26">
        <v>55</v>
      </c>
      <c r="X94" s="22">
        <v>4</v>
      </c>
      <c r="Y94" s="341">
        <v>415</v>
      </c>
      <c r="Z94" s="341">
        <v>415</v>
      </c>
      <c r="AA94" s="116" t="s">
        <v>186</v>
      </c>
    </row>
    <row r="95" spans="1:27" ht="14.25" x14ac:dyDescent="0.2">
      <c r="A95" s="163" t="s">
        <v>374</v>
      </c>
      <c r="B95" s="435" t="s">
        <v>88</v>
      </c>
      <c r="C95" s="113" t="s">
        <v>89</v>
      </c>
      <c r="D95" s="22" t="s">
        <v>187</v>
      </c>
      <c r="E95" s="113" t="s">
        <v>90</v>
      </c>
      <c r="F95" s="113" t="s">
        <v>892</v>
      </c>
      <c r="G95" s="24"/>
      <c r="H95" s="22"/>
      <c r="I95" s="22" t="s">
        <v>74</v>
      </c>
      <c r="J95" s="23" t="s">
        <v>83</v>
      </c>
      <c r="K95" s="22" t="s">
        <v>74</v>
      </c>
      <c r="L95" s="114" t="s">
        <v>73</v>
      </c>
      <c r="M95" s="115">
        <v>45853</v>
      </c>
      <c r="N95" s="25">
        <v>45855</v>
      </c>
      <c r="O95" s="25"/>
      <c r="P95" s="26"/>
      <c r="Q95" s="26">
        <v>0</v>
      </c>
      <c r="R95" s="26">
        <v>0</v>
      </c>
      <c r="S95" s="341">
        <v>0</v>
      </c>
      <c r="T95" s="22">
        <v>2</v>
      </c>
      <c r="U95" s="26">
        <v>120</v>
      </c>
      <c r="V95" s="22">
        <v>0</v>
      </c>
      <c r="W95" s="26">
        <v>55</v>
      </c>
      <c r="X95" s="22">
        <v>2</v>
      </c>
      <c r="Y95" s="341">
        <v>20</v>
      </c>
      <c r="Z95" s="341">
        <v>240</v>
      </c>
      <c r="AA95" s="116" t="s">
        <v>186</v>
      </c>
    </row>
    <row r="96" spans="1:27" ht="28.5" x14ac:dyDescent="0.2">
      <c r="A96" s="163" t="s">
        <v>374</v>
      </c>
      <c r="B96" s="435" t="s">
        <v>88</v>
      </c>
      <c r="C96" s="113" t="s">
        <v>89</v>
      </c>
      <c r="D96" s="22" t="s">
        <v>899</v>
      </c>
      <c r="E96" s="113" t="s">
        <v>90</v>
      </c>
      <c r="F96" s="113" t="s">
        <v>1004</v>
      </c>
      <c r="G96" s="24"/>
      <c r="H96" s="22"/>
      <c r="I96" s="22" t="s">
        <v>74</v>
      </c>
      <c r="J96" s="23" t="s">
        <v>83</v>
      </c>
      <c r="K96" s="22" t="s">
        <v>74</v>
      </c>
      <c r="L96" s="114" t="s">
        <v>1005</v>
      </c>
      <c r="M96" s="115">
        <v>45862</v>
      </c>
      <c r="N96" s="25">
        <v>45863</v>
      </c>
      <c r="O96" s="25"/>
      <c r="P96" s="26"/>
      <c r="Q96" s="26">
        <v>0</v>
      </c>
      <c r="R96" s="26">
        <v>0</v>
      </c>
      <c r="S96" s="341">
        <v>0</v>
      </c>
      <c r="T96" s="22">
        <v>1</v>
      </c>
      <c r="U96" s="26">
        <v>120</v>
      </c>
      <c r="V96" s="22">
        <v>1</v>
      </c>
      <c r="W96" s="26">
        <v>55</v>
      </c>
      <c r="X96" s="22">
        <v>2</v>
      </c>
      <c r="Y96" s="341">
        <v>175</v>
      </c>
      <c r="Z96" s="341">
        <v>175</v>
      </c>
      <c r="AA96" s="116" t="s">
        <v>186</v>
      </c>
    </row>
    <row r="97" spans="1:27" x14ac:dyDescent="0.2">
      <c r="A97" s="163" t="s">
        <v>374</v>
      </c>
      <c r="B97" s="435" t="s">
        <v>88</v>
      </c>
      <c r="C97" s="113" t="s">
        <v>86</v>
      </c>
      <c r="D97" s="113" t="s">
        <v>94</v>
      </c>
      <c r="E97" s="22" t="s">
        <v>87</v>
      </c>
      <c r="F97" s="342" t="s">
        <v>1006</v>
      </c>
      <c r="G97" s="24"/>
      <c r="H97" s="22"/>
      <c r="I97" s="22" t="s">
        <v>74</v>
      </c>
      <c r="J97" s="23" t="s">
        <v>83</v>
      </c>
      <c r="K97" s="22" t="s">
        <v>74</v>
      </c>
      <c r="L97" s="114" t="s">
        <v>73</v>
      </c>
      <c r="M97" s="115">
        <v>45844</v>
      </c>
      <c r="N97" s="25">
        <v>45846</v>
      </c>
      <c r="O97" s="25"/>
      <c r="P97" s="26"/>
      <c r="Q97" s="26">
        <v>0</v>
      </c>
      <c r="R97" s="26">
        <v>0</v>
      </c>
      <c r="S97" s="341">
        <v>0</v>
      </c>
      <c r="T97" s="22">
        <v>2</v>
      </c>
      <c r="U97" s="26">
        <v>604.16999999999996</v>
      </c>
      <c r="V97" s="22">
        <v>0</v>
      </c>
      <c r="W97" s="26">
        <v>302.08</v>
      </c>
      <c r="X97" s="22">
        <v>2</v>
      </c>
      <c r="Y97" s="341">
        <v>1208.3399999999999</v>
      </c>
      <c r="Z97" s="341">
        <f>S97+Y97</f>
        <v>1208.3399999999999</v>
      </c>
      <c r="AA97" s="118" t="s">
        <v>192</v>
      </c>
    </row>
    <row r="98" spans="1:27" ht="14.25" x14ac:dyDescent="0.2">
      <c r="A98" s="163" t="s">
        <v>374</v>
      </c>
      <c r="B98" s="435" t="s">
        <v>88</v>
      </c>
      <c r="C98" s="113" t="s">
        <v>86</v>
      </c>
      <c r="D98" s="113" t="s">
        <v>94</v>
      </c>
      <c r="E98" s="22" t="s">
        <v>87</v>
      </c>
      <c r="F98" s="113" t="s">
        <v>1007</v>
      </c>
      <c r="G98" s="24"/>
      <c r="H98" s="22"/>
      <c r="I98" s="22" t="s">
        <v>74</v>
      </c>
      <c r="J98" s="23" t="s">
        <v>83</v>
      </c>
      <c r="K98" s="22" t="s">
        <v>74</v>
      </c>
      <c r="L98" s="114" t="s">
        <v>73</v>
      </c>
      <c r="M98" s="115">
        <v>45852</v>
      </c>
      <c r="N98" s="115">
        <v>45855</v>
      </c>
      <c r="O98" s="25"/>
      <c r="P98" s="26"/>
      <c r="Q98" s="26">
        <v>0</v>
      </c>
      <c r="R98" s="26">
        <v>0</v>
      </c>
      <c r="S98" s="341">
        <v>0</v>
      </c>
      <c r="T98" s="22">
        <v>2</v>
      </c>
      <c r="U98" s="26">
        <v>604.16999999999996</v>
      </c>
      <c r="V98" s="22">
        <v>0</v>
      </c>
      <c r="W98" s="26">
        <v>302.08</v>
      </c>
      <c r="X98" s="22">
        <v>2</v>
      </c>
      <c r="Y98" s="341">
        <v>1208.3399999999999</v>
      </c>
      <c r="Z98" s="341">
        <v>1208.3399999999999</v>
      </c>
      <c r="AA98" s="120" t="s">
        <v>186</v>
      </c>
    </row>
    <row r="99" spans="1:27" ht="28.5" x14ac:dyDescent="0.2">
      <c r="A99" s="163" t="s">
        <v>374</v>
      </c>
      <c r="B99" s="435" t="s">
        <v>88</v>
      </c>
      <c r="C99" s="113" t="s">
        <v>330</v>
      </c>
      <c r="D99" s="113" t="s">
        <v>93</v>
      </c>
      <c r="E99" s="22" t="s">
        <v>82</v>
      </c>
      <c r="F99" s="113" t="s">
        <v>206</v>
      </c>
      <c r="G99" s="24"/>
      <c r="H99" s="22"/>
      <c r="I99" s="22" t="s">
        <v>74</v>
      </c>
      <c r="J99" s="23" t="s">
        <v>80</v>
      </c>
      <c r="K99" s="22" t="s">
        <v>74</v>
      </c>
      <c r="L99" s="113" t="s">
        <v>1008</v>
      </c>
      <c r="M99" s="115" t="s">
        <v>1009</v>
      </c>
      <c r="N99" s="115" t="s">
        <v>1010</v>
      </c>
      <c r="O99" s="25"/>
      <c r="P99" s="26"/>
      <c r="Q99" s="26">
        <v>0</v>
      </c>
      <c r="R99" s="26">
        <v>0</v>
      </c>
      <c r="S99" s="341">
        <v>0</v>
      </c>
      <c r="T99" s="22">
        <v>4</v>
      </c>
      <c r="U99" s="26">
        <v>604.16999999999996</v>
      </c>
      <c r="V99" s="22">
        <v>0</v>
      </c>
      <c r="W99" s="26">
        <v>302.08</v>
      </c>
      <c r="X99" s="22">
        <v>4</v>
      </c>
      <c r="Y99" s="341">
        <v>2416.6799999999998</v>
      </c>
      <c r="Z99" s="341">
        <v>2416.6799999999998</v>
      </c>
      <c r="AA99" s="120" t="s">
        <v>186</v>
      </c>
    </row>
    <row r="100" spans="1:27" ht="14.25" x14ac:dyDescent="0.2">
      <c r="A100" s="163" t="s">
        <v>374</v>
      </c>
      <c r="B100" s="435" t="s">
        <v>88</v>
      </c>
      <c r="C100" s="113" t="s">
        <v>1011</v>
      </c>
      <c r="D100" s="113" t="s">
        <v>1012</v>
      </c>
      <c r="E100" s="22" t="s">
        <v>1013</v>
      </c>
      <c r="F100" s="113" t="s">
        <v>1014</v>
      </c>
      <c r="G100" s="24"/>
      <c r="H100" s="22"/>
      <c r="I100" s="22" t="s">
        <v>74</v>
      </c>
      <c r="J100" s="23" t="s">
        <v>83</v>
      </c>
      <c r="K100" s="22" t="s">
        <v>74</v>
      </c>
      <c r="L100" s="113" t="s">
        <v>73</v>
      </c>
      <c r="M100" s="115">
        <v>45868</v>
      </c>
      <c r="N100" s="115">
        <v>45874</v>
      </c>
      <c r="O100" s="25"/>
      <c r="P100" s="26"/>
      <c r="Q100" s="26">
        <v>0</v>
      </c>
      <c r="R100" s="26">
        <v>0</v>
      </c>
      <c r="S100" s="341">
        <v>0</v>
      </c>
      <c r="T100" s="22">
        <v>6</v>
      </c>
      <c r="U100" s="26">
        <v>604.16999999999996</v>
      </c>
      <c r="V100" s="22">
        <v>1</v>
      </c>
      <c r="W100" s="26">
        <v>302.08</v>
      </c>
      <c r="X100" s="22">
        <v>7</v>
      </c>
      <c r="Y100" s="341">
        <v>3927.1</v>
      </c>
      <c r="Z100" s="341">
        <v>3927.1</v>
      </c>
      <c r="AA100" s="118" t="s">
        <v>192</v>
      </c>
    </row>
    <row r="101" spans="1:27" ht="28.5" x14ac:dyDescent="0.2">
      <c r="A101" s="163" t="s">
        <v>374</v>
      </c>
      <c r="B101" s="435" t="s">
        <v>88</v>
      </c>
      <c r="C101" s="434" t="s">
        <v>196</v>
      </c>
      <c r="D101" s="113" t="s">
        <v>197</v>
      </c>
      <c r="E101" s="22" t="s">
        <v>198</v>
      </c>
      <c r="F101" s="113" t="s">
        <v>1015</v>
      </c>
      <c r="G101" s="24"/>
      <c r="H101" s="22"/>
      <c r="I101" s="22" t="s">
        <v>74</v>
      </c>
      <c r="J101" s="23" t="s">
        <v>83</v>
      </c>
      <c r="K101" s="22" t="s">
        <v>74</v>
      </c>
      <c r="L101" s="114" t="s">
        <v>1005</v>
      </c>
      <c r="M101" s="115">
        <v>45862</v>
      </c>
      <c r="N101" s="25">
        <v>45863</v>
      </c>
      <c r="O101" s="25"/>
      <c r="P101" s="26"/>
      <c r="Q101" s="26">
        <v>0</v>
      </c>
      <c r="R101" s="26">
        <v>0</v>
      </c>
      <c r="S101" s="341">
        <v>0</v>
      </c>
      <c r="T101" s="22">
        <v>1</v>
      </c>
      <c r="U101" s="26">
        <v>170.12</v>
      </c>
      <c r="V101" s="22">
        <v>1</v>
      </c>
      <c r="W101" s="26">
        <v>57</v>
      </c>
      <c r="X101" s="22">
        <v>2</v>
      </c>
      <c r="Y101" s="341">
        <v>227.12</v>
      </c>
      <c r="Z101" s="341">
        <v>227.12</v>
      </c>
      <c r="AA101" s="120" t="s">
        <v>186</v>
      </c>
    </row>
    <row r="102" spans="1:27" ht="14.25" x14ac:dyDescent="0.2">
      <c r="A102" s="163" t="s">
        <v>374</v>
      </c>
      <c r="B102" s="435" t="s">
        <v>88</v>
      </c>
      <c r="C102" s="434" t="s">
        <v>95</v>
      </c>
      <c r="D102" s="113" t="s">
        <v>200</v>
      </c>
      <c r="E102" s="22" t="s">
        <v>201</v>
      </c>
      <c r="F102" s="113" t="s">
        <v>1016</v>
      </c>
      <c r="G102" s="24"/>
      <c r="H102" s="22"/>
      <c r="I102" s="22" t="s">
        <v>74</v>
      </c>
      <c r="J102" s="23" t="s">
        <v>83</v>
      </c>
      <c r="K102" s="22" t="s">
        <v>74</v>
      </c>
      <c r="L102" s="113" t="s">
        <v>84</v>
      </c>
      <c r="M102" s="115">
        <v>45866</v>
      </c>
      <c r="N102" s="115">
        <v>45866</v>
      </c>
      <c r="O102" s="25"/>
      <c r="P102" s="26"/>
      <c r="Q102" s="26">
        <v>0</v>
      </c>
      <c r="R102" s="26">
        <v>0</v>
      </c>
      <c r="S102" s="341">
        <v>0</v>
      </c>
      <c r="T102" s="22">
        <v>0</v>
      </c>
      <c r="U102" s="26">
        <v>170.12</v>
      </c>
      <c r="V102" s="22">
        <v>1</v>
      </c>
      <c r="W102" s="26">
        <v>57</v>
      </c>
      <c r="X102" s="22">
        <v>1</v>
      </c>
      <c r="Y102" s="341">
        <v>57</v>
      </c>
      <c r="Z102" s="341">
        <v>57</v>
      </c>
      <c r="AA102" s="120" t="s">
        <v>186</v>
      </c>
    </row>
    <row r="103" spans="1:27" ht="15.75" customHeight="1" x14ac:dyDescent="0.2">
      <c r="A103" s="5"/>
      <c r="B103" s="4"/>
      <c r="C103" s="6"/>
      <c r="D103" s="7"/>
      <c r="E103" s="7"/>
      <c r="F103" s="7"/>
      <c r="G103" s="8"/>
      <c r="H103" s="8"/>
      <c r="I103" s="8"/>
      <c r="J103" s="8"/>
      <c r="K103" s="4"/>
      <c r="L103" s="4"/>
      <c r="M103" s="4"/>
      <c r="N103" s="4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spans="1:27" ht="15.75" customHeight="1" x14ac:dyDescent="0.25">
      <c r="A104" s="1024" t="s">
        <v>16</v>
      </c>
      <c r="B104" s="1024"/>
      <c r="C104" s="1024"/>
      <c r="D104" s="1024"/>
      <c r="E104" s="1024"/>
      <c r="F104" s="1024"/>
      <c r="G104" s="1024"/>
      <c r="H104" s="1024"/>
      <c r="I104" s="1024"/>
      <c r="J104" s="1024"/>
      <c r="K104" s="1024"/>
      <c r="L104" s="1024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spans="1:27" ht="15.75" customHeight="1" x14ac:dyDescent="0.2">
      <c r="A105" s="1021" t="s">
        <v>17</v>
      </c>
      <c r="B105" s="1022"/>
      <c r="C105" s="1022"/>
      <c r="D105" s="1022"/>
      <c r="E105" s="1022"/>
      <c r="F105" s="1022"/>
      <c r="G105" s="1022"/>
      <c r="H105" s="1022"/>
      <c r="I105" s="1022"/>
      <c r="J105" s="1022"/>
      <c r="K105" s="1022"/>
      <c r="L105" s="1023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spans="1:27" ht="15.75" customHeight="1" x14ac:dyDescent="0.2">
      <c r="A106" s="1018" t="s">
        <v>18</v>
      </c>
      <c r="B106" s="1019"/>
      <c r="C106" s="1019"/>
      <c r="D106" s="1019"/>
      <c r="E106" s="1019"/>
      <c r="F106" s="1019"/>
      <c r="G106" s="1019"/>
      <c r="H106" s="1019"/>
      <c r="I106" s="1019"/>
      <c r="J106" s="1019"/>
      <c r="K106" s="1019"/>
      <c r="L106" s="1020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15.75" customHeight="1" x14ac:dyDescent="0.2">
      <c r="A107" s="1018" t="s">
        <v>19</v>
      </c>
      <c r="B107" s="1019"/>
      <c r="C107" s="1019"/>
      <c r="D107" s="1019"/>
      <c r="E107" s="1019"/>
      <c r="F107" s="1019"/>
      <c r="G107" s="1019"/>
      <c r="H107" s="1019"/>
      <c r="I107" s="1019"/>
      <c r="J107" s="1019"/>
      <c r="K107" s="1019"/>
      <c r="L107" s="1020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ht="15.75" customHeight="1" x14ac:dyDescent="0.2">
      <c r="A108" s="1018" t="s">
        <v>20</v>
      </c>
      <c r="B108" s="1019"/>
      <c r="C108" s="1019"/>
      <c r="D108" s="1019"/>
      <c r="E108" s="1019"/>
      <c r="F108" s="1019"/>
      <c r="G108" s="1019"/>
      <c r="H108" s="1019"/>
      <c r="I108" s="1019"/>
      <c r="J108" s="1019"/>
      <c r="K108" s="1019"/>
      <c r="L108" s="1020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spans="1:27" ht="15.75" customHeight="1" x14ac:dyDescent="0.2">
      <c r="A109" s="999" t="s">
        <v>21</v>
      </c>
      <c r="B109" s="1000"/>
      <c r="C109" s="1000"/>
      <c r="D109" s="1000"/>
      <c r="E109" s="1000"/>
      <c r="F109" s="1000"/>
      <c r="G109" s="1000"/>
      <c r="H109" s="1000"/>
      <c r="I109" s="1000"/>
      <c r="J109" s="1000"/>
      <c r="K109" s="1000"/>
      <c r="L109" s="1001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spans="1:27" ht="15.75" customHeight="1" x14ac:dyDescent="0.2">
      <c r="A110" s="999" t="s">
        <v>22</v>
      </c>
      <c r="B110" s="1000"/>
      <c r="C110" s="1000"/>
      <c r="D110" s="1000"/>
      <c r="E110" s="1000"/>
      <c r="F110" s="1000"/>
      <c r="G110" s="1000"/>
      <c r="H110" s="1000"/>
      <c r="I110" s="1000"/>
      <c r="J110" s="1000"/>
      <c r="K110" s="1000"/>
      <c r="L110" s="1001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ht="15.75" customHeight="1" x14ac:dyDescent="0.2">
      <c r="A111" s="999" t="s">
        <v>23</v>
      </c>
      <c r="B111" s="1000"/>
      <c r="C111" s="1000"/>
      <c r="D111" s="1000"/>
      <c r="E111" s="1000"/>
      <c r="F111" s="1000"/>
      <c r="G111" s="1000"/>
      <c r="H111" s="1000"/>
      <c r="I111" s="1000"/>
      <c r="J111" s="1000"/>
      <c r="K111" s="1000"/>
      <c r="L111" s="1001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spans="1:27" ht="15.75" customHeight="1" x14ac:dyDescent="0.2">
      <c r="A112" s="999" t="s">
        <v>49</v>
      </c>
      <c r="B112" s="1000"/>
      <c r="C112" s="1000"/>
      <c r="D112" s="1000"/>
      <c r="E112" s="1000"/>
      <c r="F112" s="1000"/>
      <c r="G112" s="1000"/>
      <c r="H112" s="1000"/>
      <c r="I112" s="1000"/>
      <c r="J112" s="1000"/>
      <c r="K112" s="1000"/>
      <c r="L112" s="1001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15.75" customHeight="1" x14ac:dyDescent="0.2">
      <c r="A113" s="999" t="s">
        <v>50</v>
      </c>
      <c r="B113" s="1000"/>
      <c r="C113" s="1000"/>
      <c r="D113" s="1000"/>
      <c r="E113" s="1000"/>
      <c r="F113" s="1000"/>
      <c r="G113" s="1000"/>
      <c r="H113" s="1000"/>
      <c r="I113" s="1000"/>
      <c r="J113" s="1000"/>
      <c r="K113" s="1000"/>
      <c r="L113" s="1001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ht="15.75" customHeight="1" x14ac:dyDescent="0.2">
      <c r="A114" s="999" t="s">
        <v>51</v>
      </c>
      <c r="B114" s="1000"/>
      <c r="C114" s="1000"/>
      <c r="D114" s="1000"/>
      <c r="E114" s="1000"/>
      <c r="F114" s="1000"/>
      <c r="G114" s="1000"/>
      <c r="H114" s="1000"/>
      <c r="I114" s="1000"/>
      <c r="J114" s="1000"/>
      <c r="K114" s="1000"/>
      <c r="L114" s="1001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spans="1:27" ht="15.75" customHeight="1" x14ac:dyDescent="0.2">
      <c r="A115" s="999" t="s">
        <v>52</v>
      </c>
      <c r="B115" s="1000"/>
      <c r="C115" s="1000"/>
      <c r="D115" s="1000"/>
      <c r="E115" s="1000"/>
      <c r="F115" s="1000"/>
      <c r="G115" s="1000"/>
      <c r="H115" s="1000"/>
      <c r="I115" s="1000"/>
      <c r="J115" s="1000"/>
      <c r="K115" s="1000"/>
      <c r="L115" s="1001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spans="1:27" ht="15.75" customHeight="1" x14ac:dyDescent="0.2">
      <c r="A116" s="999" t="s">
        <v>53</v>
      </c>
      <c r="B116" s="1000"/>
      <c r="C116" s="1000"/>
      <c r="D116" s="1000"/>
      <c r="E116" s="1000"/>
      <c r="F116" s="1000"/>
      <c r="G116" s="1000"/>
      <c r="H116" s="1000"/>
      <c r="I116" s="1000"/>
      <c r="J116" s="1000"/>
      <c r="K116" s="1000"/>
      <c r="L116" s="1001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spans="1:27" ht="15.75" customHeight="1" x14ac:dyDescent="0.2">
      <c r="A117" s="999" t="s">
        <v>54</v>
      </c>
      <c r="B117" s="1000"/>
      <c r="C117" s="1000"/>
      <c r="D117" s="1000"/>
      <c r="E117" s="1000"/>
      <c r="F117" s="1000"/>
      <c r="G117" s="1000"/>
      <c r="H117" s="1000"/>
      <c r="I117" s="1000"/>
      <c r="J117" s="1000"/>
      <c r="K117" s="1000"/>
      <c r="L117" s="1001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spans="1:27" ht="15.75" customHeight="1" x14ac:dyDescent="0.2">
      <c r="A118" s="999" t="s">
        <v>55</v>
      </c>
      <c r="B118" s="1000"/>
      <c r="C118" s="1000"/>
      <c r="D118" s="1000"/>
      <c r="E118" s="1000"/>
      <c r="F118" s="1000"/>
      <c r="G118" s="1000"/>
      <c r="H118" s="1000"/>
      <c r="I118" s="1000"/>
      <c r="J118" s="1000"/>
      <c r="K118" s="1000"/>
      <c r="L118" s="1001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15.75" customHeight="1" x14ac:dyDescent="0.2">
      <c r="A119" s="999" t="s">
        <v>56</v>
      </c>
      <c r="B119" s="1000"/>
      <c r="C119" s="1000"/>
      <c r="D119" s="1000"/>
      <c r="E119" s="1000"/>
      <c r="F119" s="1000"/>
      <c r="G119" s="1000"/>
      <c r="H119" s="1000"/>
      <c r="I119" s="1000"/>
      <c r="J119" s="1000"/>
      <c r="K119" s="1000"/>
      <c r="L119" s="1001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ht="15.75" customHeight="1" x14ac:dyDescent="0.2">
      <c r="A120" s="999" t="s">
        <v>57</v>
      </c>
      <c r="B120" s="1000"/>
      <c r="C120" s="1000"/>
      <c r="D120" s="1000"/>
      <c r="E120" s="1000"/>
      <c r="F120" s="1000"/>
      <c r="G120" s="1000"/>
      <c r="H120" s="1000"/>
      <c r="I120" s="1000"/>
      <c r="J120" s="1000"/>
      <c r="K120" s="1000"/>
      <c r="L120" s="1001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spans="1:27" ht="15.75" customHeight="1" x14ac:dyDescent="0.2">
      <c r="A121" s="999" t="s">
        <v>58</v>
      </c>
      <c r="B121" s="1000"/>
      <c r="C121" s="1000"/>
      <c r="D121" s="1000"/>
      <c r="E121" s="1000"/>
      <c r="F121" s="1000"/>
      <c r="G121" s="1000"/>
      <c r="H121" s="1000"/>
      <c r="I121" s="1000"/>
      <c r="J121" s="1000"/>
      <c r="K121" s="1000"/>
      <c r="L121" s="1001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spans="1:27" ht="15.75" customHeight="1" x14ac:dyDescent="0.2">
      <c r="A122" s="999" t="s">
        <v>59</v>
      </c>
      <c r="B122" s="1000"/>
      <c r="C122" s="1000"/>
      <c r="D122" s="1000"/>
      <c r="E122" s="1000"/>
      <c r="F122" s="1000"/>
      <c r="G122" s="1000"/>
      <c r="H122" s="1000"/>
      <c r="I122" s="1000"/>
      <c r="J122" s="1000"/>
      <c r="K122" s="1000"/>
      <c r="L122" s="1001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spans="1:27" ht="15.75" customHeight="1" x14ac:dyDescent="0.2">
      <c r="A123" s="999" t="s">
        <v>60</v>
      </c>
      <c r="B123" s="1000"/>
      <c r="C123" s="1000"/>
      <c r="D123" s="1000"/>
      <c r="E123" s="1000"/>
      <c r="F123" s="1000"/>
      <c r="G123" s="1000"/>
      <c r="H123" s="1000"/>
      <c r="I123" s="1000"/>
      <c r="J123" s="1000"/>
      <c r="K123" s="1000"/>
      <c r="L123" s="1001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15.75" customHeight="1" x14ac:dyDescent="0.2">
      <c r="A124" s="999" t="s">
        <v>61</v>
      </c>
      <c r="B124" s="1000"/>
      <c r="C124" s="1000"/>
      <c r="D124" s="1000"/>
      <c r="E124" s="1000"/>
      <c r="F124" s="1000"/>
      <c r="G124" s="1000"/>
      <c r="H124" s="1000"/>
      <c r="I124" s="1000"/>
      <c r="J124" s="1000"/>
      <c r="K124" s="1000"/>
      <c r="L124" s="1001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ht="15.75" customHeight="1" x14ac:dyDescent="0.2">
      <c r="A125" s="999" t="s">
        <v>62</v>
      </c>
      <c r="B125" s="1000"/>
      <c r="C125" s="1000"/>
      <c r="D125" s="1000"/>
      <c r="E125" s="1000"/>
      <c r="F125" s="1000"/>
      <c r="G125" s="1000"/>
      <c r="H125" s="1000"/>
      <c r="I125" s="1000"/>
      <c r="J125" s="1000"/>
      <c r="K125" s="1000"/>
      <c r="L125" s="1001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spans="1:27" ht="15.75" customHeight="1" x14ac:dyDescent="0.2">
      <c r="A126" s="999" t="s">
        <v>63</v>
      </c>
      <c r="B126" s="1000"/>
      <c r="C126" s="1000"/>
      <c r="D126" s="1000"/>
      <c r="E126" s="1000"/>
      <c r="F126" s="1000"/>
      <c r="G126" s="1000"/>
      <c r="H126" s="1000"/>
      <c r="I126" s="1000"/>
      <c r="J126" s="1000"/>
      <c r="K126" s="1000"/>
      <c r="L126" s="1001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spans="1:27" ht="15.75" customHeight="1" x14ac:dyDescent="0.2">
      <c r="A127" s="999" t="s">
        <v>64</v>
      </c>
      <c r="B127" s="1000"/>
      <c r="C127" s="1000"/>
      <c r="D127" s="1000"/>
      <c r="E127" s="1000"/>
      <c r="F127" s="1000"/>
      <c r="G127" s="1000"/>
      <c r="H127" s="1000"/>
      <c r="I127" s="1000"/>
      <c r="J127" s="1000"/>
      <c r="K127" s="1000"/>
      <c r="L127" s="1001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spans="1:27" ht="15.75" customHeight="1" x14ac:dyDescent="0.2">
      <c r="A128" s="999" t="s">
        <v>65</v>
      </c>
      <c r="B128" s="1000"/>
      <c r="C128" s="1000"/>
      <c r="D128" s="1000"/>
      <c r="E128" s="1000"/>
      <c r="F128" s="1000"/>
      <c r="G128" s="1000"/>
      <c r="H128" s="1000"/>
      <c r="I128" s="1000"/>
      <c r="J128" s="1000"/>
      <c r="K128" s="1000"/>
      <c r="L128" s="1001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15.75" customHeight="1" x14ac:dyDescent="0.2">
      <c r="A129" s="999" t="s">
        <v>66</v>
      </c>
      <c r="B129" s="1000"/>
      <c r="C129" s="1000"/>
      <c r="D129" s="1000"/>
      <c r="E129" s="1000"/>
      <c r="F129" s="1000"/>
      <c r="G129" s="1000"/>
      <c r="H129" s="1000"/>
      <c r="I129" s="1000"/>
      <c r="J129" s="1000"/>
      <c r="K129" s="1000"/>
      <c r="L129" s="1001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ht="15.75" customHeight="1" x14ac:dyDescent="0.2">
      <c r="A130" s="999" t="s">
        <v>67</v>
      </c>
      <c r="B130" s="1000"/>
      <c r="C130" s="1000"/>
      <c r="D130" s="1000"/>
      <c r="E130" s="1000"/>
      <c r="F130" s="1000"/>
      <c r="G130" s="1000"/>
      <c r="H130" s="1000"/>
      <c r="I130" s="1000"/>
      <c r="J130" s="1000"/>
      <c r="K130" s="1000"/>
      <c r="L130" s="1001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spans="1:27" ht="15.75" customHeight="1" x14ac:dyDescent="0.2">
      <c r="A131" s="999" t="s">
        <v>68</v>
      </c>
      <c r="B131" s="1000"/>
      <c r="C131" s="1000"/>
      <c r="D131" s="1000"/>
      <c r="E131" s="1000"/>
      <c r="F131" s="1000"/>
      <c r="G131" s="1000"/>
      <c r="H131" s="1000"/>
      <c r="I131" s="1000"/>
      <c r="J131" s="1000"/>
      <c r="K131" s="1000"/>
      <c r="L131" s="1001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spans="1:27" ht="15.75" customHeight="1" x14ac:dyDescent="0.2">
      <c r="A132" s="999" t="s">
        <v>69</v>
      </c>
      <c r="B132" s="1000"/>
      <c r="C132" s="1000"/>
      <c r="D132" s="1000"/>
      <c r="E132" s="1000"/>
      <c r="F132" s="1000"/>
      <c r="G132" s="1000"/>
      <c r="H132" s="1000"/>
      <c r="I132" s="1000"/>
      <c r="J132" s="1000"/>
      <c r="K132" s="1000"/>
      <c r="L132" s="1001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spans="1:27" ht="15.75" customHeight="1" x14ac:dyDescent="0.2">
      <c r="A133" s="999" t="s">
        <v>70</v>
      </c>
      <c r="B133" s="1000"/>
      <c r="C133" s="1000"/>
      <c r="D133" s="1000"/>
      <c r="E133" s="1000"/>
      <c r="F133" s="1000"/>
      <c r="G133" s="1000"/>
      <c r="H133" s="1000"/>
      <c r="I133" s="1000"/>
      <c r="J133" s="1000"/>
      <c r="K133" s="1000"/>
      <c r="L133" s="1001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15.75" customHeight="1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ht="15.75" customHeigh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spans="1:27" ht="15.75" customHeigh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1:27" ht="15.75" customHeigh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1:27" ht="15.75" customHeigh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15.75" customHeigh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ht="15.75" customHeigh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1:27" ht="15.75" customHeigh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spans="1:27" ht="15.75" customHeigh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spans="1:27" ht="15.75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5.75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5.75" customHeigh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5.75" customHeigh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5.75" customHeight="1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5.75" customHeight="1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5.75" customHeight="1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5.75" customHeight="1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5.75" customHeight="1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5.75" customHeight="1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5.75" customHeight="1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5.75" customHeight="1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5.75" customHeight="1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5.75" customHeight="1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5.75" customHeight="1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5.75" customHeight="1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5.75" customHeight="1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5.75" customHeight="1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5.75" customHeight="1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5.75" customHeight="1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5.75" customHeigh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5.75" customHeight="1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5.75" customHeight="1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5.75" customHeight="1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5.75" customHeight="1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5.75" customHeight="1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5.75" customHeight="1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5.75" customHeight="1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5.75" customHeight="1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5.75" customHeight="1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5.75" customHeight="1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5.75" customHeight="1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5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5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5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5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5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5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5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5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5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5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5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5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5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5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5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5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5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5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5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5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5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5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5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5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5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5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5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5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5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5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5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5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5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5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5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5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5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5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5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5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5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5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5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5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5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5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5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5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5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5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5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5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5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5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5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5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5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5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5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5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5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5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5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5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5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5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27" ht="15.7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27" ht="15.7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27" ht="15.7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27" ht="15.7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27" ht="15.7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27" ht="15.7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27" ht="15.75" customHeight="1" x14ac:dyDescent="0.2"/>
    <row r="335" spans="1:27" ht="15.75" customHeight="1" x14ac:dyDescent="0.2"/>
    <row r="336" spans="1:27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109:L109"/>
    <mergeCell ref="A110:L110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08:L108"/>
    <mergeCell ref="Y6:Y7"/>
    <mergeCell ref="A104:L104"/>
    <mergeCell ref="A105:L105"/>
    <mergeCell ref="A106:L106"/>
    <mergeCell ref="A107:L107"/>
    <mergeCell ref="V6:W6"/>
    <mergeCell ref="X6:X7"/>
    <mergeCell ref="R6:R7"/>
    <mergeCell ref="S6:S7"/>
    <mergeCell ref="T6:U6"/>
    <mergeCell ref="I6:J6"/>
    <mergeCell ref="M6:M7"/>
    <mergeCell ref="A111:L111"/>
    <mergeCell ref="A112:L112"/>
    <mergeCell ref="A113:L113"/>
    <mergeCell ref="A126:L126"/>
    <mergeCell ref="A115:L115"/>
    <mergeCell ref="A116:L116"/>
    <mergeCell ref="A117:L117"/>
    <mergeCell ref="A118:L118"/>
    <mergeCell ref="A119:L119"/>
    <mergeCell ref="A120:L120"/>
    <mergeCell ref="A121:L121"/>
    <mergeCell ref="A122:L122"/>
    <mergeCell ref="A123:L123"/>
    <mergeCell ref="A124:L124"/>
    <mergeCell ref="A125:L125"/>
    <mergeCell ref="A114:L114"/>
    <mergeCell ref="A133:L133"/>
    <mergeCell ref="A127:L127"/>
    <mergeCell ref="A128:L128"/>
    <mergeCell ref="A129:L129"/>
    <mergeCell ref="A130:L130"/>
    <mergeCell ref="A131:L131"/>
    <mergeCell ref="A132:L132"/>
  </mergeCells>
  <conditionalFormatting sqref="AD1:AD3">
    <cfRule type="notContainsBlanks" dxfId="5" priority="1">
      <formula>LEN(TRIM(AD1))&gt;0</formula>
    </cfRule>
  </conditionalFormatting>
  <dataValidations count="11">
    <dataValidation type="list" allowBlank="1" sqref="H8:H27 H38:H39 H76:H93" xr:uid="{55FE71E1-1791-407D-B7B5-FDB1157915A7}">
      <formula1>"SERVIÇO,CURSO,EVENTO,REUNIÃO,OUTROS"</formula1>
    </dataValidation>
    <dataValidation type="list" allowBlank="1" sqref="P8:P23 P39 P79" xr:uid="{4C35B542-DC44-43EE-84BC-8D90A708CF8D}">
      <formula1>#REF!</formula1>
    </dataValidation>
    <dataValidation type="list" allowBlank="1" sqref="P76" xr:uid="{946641E9-35B9-4C6E-BC6F-457FA16BDACB}">
      <formula1>$AD$8:$AD$8</formula1>
    </dataValidation>
    <dataValidation type="list" allowBlank="1" sqref="P78 P90:P93" xr:uid="{A59E38E9-F072-4BFE-8C6D-7F67AE813B49}">
      <formula1>$AD$10:$AD$10</formula1>
    </dataValidation>
    <dataValidation type="list" allowBlank="1" sqref="P82" xr:uid="{569D02E1-858C-4EF7-9A7B-72356373B8B5}">
      <formula1>$AD$10:$AD$14</formula1>
    </dataValidation>
    <dataValidation type="list" allowBlank="1" sqref="P77" xr:uid="{787540A0-0FB6-45A5-9390-A9BAB0D22884}">
      <formula1>$AD$9:$AD$10</formula1>
    </dataValidation>
    <dataValidation type="list" allowBlank="1" sqref="P84" xr:uid="{A812BB9E-4ED7-4131-9D1F-B1D232110275}">
      <formula1>$AD$8:$AD$15</formula1>
    </dataValidation>
    <dataValidation type="list" allowBlank="1" sqref="P88" xr:uid="{36290A3E-1272-4CD2-8408-0302BAD6AD2B}">
      <formula1>$AD$8:$AD$12</formula1>
    </dataValidation>
    <dataValidation type="list" allowBlank="1" sqref="P89 P85:P87 P83 P80:P81" xr:uid="{BAD7F087-45F5-41FB-A500-A720E15931DE}">
      <formula1>$AD$8:$AD$10</formula1>
    </dataValidation>
    <dataValidation type="list" allowBlank="1" sqref="P94:P102" xr:uid="{18B743EF-858F-461D-88BD-DD1A1E7DB768}">
      <formula1>$AD$8:$AD$11</formula1>
      <formula2>0</formula2>
    </dataValidation>
    <dataValidation type="list" allowBlank="1" sqref="H94:H102" xr:uid="{66B8CD7C-CF5E-4CC6-A2BD-36921A87F354}">
      <formula1>"SERVIÇO,CURSO,EVENTO,REUNIÃO,OUTROS"</formula1>
      <formula2>0</formula2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5568F-B417-441C-9FCA-6B2D262D4533}">
  <dimension ref="A1:AE631"/>
  <sheetViews>
    <sheetView zoomScaleNormal="100" workbookViewId="0">
      <pane xSplit="3" ySplit="7" topLeftCell="X8" activePane="bottomRight" state="frozen"/>
      <selection activeCell="B21" sqref="B21"/>
      <selection pane="topRight" activeCell="B21" sqref="B21"/>
      <selection pane="bottomLeft" activeCell="B21" sqref="B21"/>
      <selection pane="bottomRight" activeCell="C18" sqref="C18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7.375" bestFit="1" customWidth="1"/>
    <col min="4" max="4" width="14" customWidth="1"/>
    <col min="5" max="5" width="35" bestFit="1" customWidth="1"/>
    <col min="6" max="6" width="67.875" bestFit="1" customWidth="1"/>
    <col min="7" max="7" width="18.375" customWidth="1"/>
    <col min="8" max="8" width="13.125" customWidth="1"/>
    <col min="9" max="9" width="7.125" bestFit="1" customWidth="1"/>
    <col min="10" max="10" width="12.5" bestFit="1" customWidth="1"/>
    <col min="11" max="11" width="7.125" bestFit="1" customWidth="1"/>
    <col min="12" max="12" width="37.625" customWidth="1"/>
    <col min="13" max="13" width="13.125" customWidth="1"/>
    <col min="14" max="14" width="15.625" customWidth="1"/>
    <col min="15" max="15" width="32.375" bestFit="1" customWidth="1"/>
    <col min="16" max="16" width="22.375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69" bestFit="1" customWidth="1"/>
    <col min="28" max="29" width="13.125" customWidth="1"/>
  </cols>
  <sheetData>
    <row r="1" spans="1:31" ht="21" x14ac:dyDescent="0.35">
      <c r="A1" s="1012"/>
      <c r="B1" s="1014" t="s">
        <v>0</v>
      </c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  <c r="N1" s="1004"/>
      <c r="O1" s="1004"/>
      <c r="P1" s="1004"/>
      <c r="Q1" s="1004"/>
      <c r="R1" s="1004"/>
      <c r="S1" s="1004"/>
      <c r="T1" s="1004"/>
      <c r="U1" s="1004"/>
      <c r="V1" s="1004"/>
      <c r="W1" s="1004"/>
      <c r="X1" s="1004"/>
      <c r="Y1" s="1004"/>
      <c r="Z1" s="1004"/>
      <c r="AA1" s="1005"/>
      <c r="AB1" s="1"/>
      <c r="AC1" s="1"/>
      <c r="AD1" s="11" t="s">
        <v>46</v>
      </c>
    </row>
    <row r="2" spans="1:31" ht="21" x14ac:dyDescent="0.35">
      <c r="A2" s="1013"/>
      <c r="B2" s="1014" t="s">
        <v>72</v>
      </c>
      <c r="C2" s="1004"/>
      <c r="D2" s="1004"/>
      <c r="E2" s="1004"/>
      <c r="F2" s="1004"/>
      <c r="G2" s="1004"/>
      <c r="H2" s="1004"/>
      <c r="I2" s="1004"/>
      <c r="J2" s="1004"/>
      <c r="K2" s="1004"/>
      <c r="L2" s="1004"/>
      <c r="M2" s="1004"/>
      <c r="N2" s="1004"/>
      <c r="O2" s="1004"/>
      <c r="P2" s="1004"/>
      <c r="Q2" s="1004"/>
      <c r="R2" s="1004"/>
      <c r="S2" s="1004"/>
      <c r="T2" s="1004"/>
      <c r="U2" s="1004"/>
      <c r="V2" s="1004"/>
      <c r="W2" s="1004"/>
      <c r="X2" s="1004"/>
      <c r="Y2" s="1004"/>
      <c r="Z2" s="1004"/>
      <c r="AA2" s="1005"/>
      <c r="AB2" s="1"/>
      <c r="AC2" s="1"/>
      <c r="AD2" s="11" t="s">
        <v>47</v>
      </c>
    </row>
    <row r="3" spans="1:31" ht="21" x14ac:dyDescent="0.35">
      <c r="A3" s="1013"/>
      <c r="B3" s="1014" t="s">
        <v>71</v>
      </c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  <c r="P3" s="1004"/>
      <c r="Q3" s="1004"/>
      <c r="R3" s="1004"/>
      <c r="S3" s="1004"/>
      <c r="T3" s="1004"/>
      <c r="U3" s="1004"/>
      <c r="V3" s="1004"/>
      <c r="W3" s="1004"/>
      <c r="X3" s="1004"/>
      <c r="Y3" s="1004"/>
      <c r="Z3" s="1004"/>
      <c r="AA3" s="1005"/>
      <c r="AB3" s="2"/>
      <c r="AC3" s="2"/>
      <c r="AD3" s="11" t="s">
        <v>48</v>
      </c>
    </row>
    <row r="4" spans="1:31" ht="15" customHeight="1" x14ac:dyDescent="0.25">
      <c r="A4" s="12" t="s">
        <v>1018</v>
      </c>
      <c r="B4" s="3"/>
      <c r="C4" s="1015" t="s">
        <v>1</v>
      </c>
      <c r="D4" s="1016"/>
      <c r="E4" s="1016"/>
      <c r="F4" s="1016"/>
      <c r="G4" s="1016"/>
      <c r="H4" s="1016"/>
      <c r="I4" s="1016"/>
      <c r="J4" s="1016"/>
      <c r="K4" s="1016"/>
      <c r="L4" s="1016"/>
      <c r="M4" s="1016"/>
      <c r="N4" s="1016"/>
      <c r="O4" s="1016"/>
      <c r="P4" s="1016"/>
      <c r="Q4" s="1016"/>
      <c r="R4" s="1016"/>
      <c r="S4" s="1016"/>
      <c r="T4" s="1016"/>
      <c r="U4" s="1016"/>
      <c r="V4" s="1016"/>
      <c r="W4" s="1016"/>
      <c r="X4" s="1016"/>
      <c r="Y4" s="1016"/>
      <c r="Z4" s="1016"/>
      <c r="AA4" s="1017"/>
      <c r="AB4" s="2"/>
      <c r="AC4" s="2"/>
    </row>
    <row r="5" spans="1:31" ht="15.75" customHeight="1" x14ac:dyDescent="0.2">
      <c r="A5" s="1002" t="s">
        <v>2</v>
      </c>
      <c r="B5" s="1001"/>
      <c r="C5" s="1002" t="s">
        <v>3</v>
      </c>
      <c r="D5" s="1000"/>
      <c r="E5" s="1001"/>
      <c r="F5" s="1002" t="s">
        <v>4</v>
      </c>
      <c r="G5" s="1000"/>
      <c r="H5" s="1000"/>
      <c r="I5" s="1000"/>
      <c r="J5" s="1000"/>
      <c r="K5" s="1000"/>
      <c r="L5" s="1000"/>
      <c r="M5" s="1002" t="s">
        <v>5</v>
      </c>
      <c r="N5" s="1000"/>
      <c r="O5" s="1000"/>
      <c r="P5" s="1000"/>
      <c r="Q5" s="1000"/>
      <c r="R5" s="1000"/>
      <c r="S5" s="1001"/>
      <c r="T5" s="1002" t="s">
        <v>6</v>
      </c>
      <c r="U5" s="1000"/>
      <c r="V5" s="1000"/>
      <c r="W5" s="1000"/>
      <c r="X5" s="1000"/>
      <c r="Y5" s="1001"/>
      <c r="Z5" s="1007" t="s">
        <v>24</v>
      </c>
      <c r="AA5" s="1007" t="s">
        <v>25</v>
      </c>
      <c r="AB5" s="4"/>
      <c r="AC5" s="4"/>
      <c r="AD5" s="4"/>
    </row>
    <row r="6" spans="1:31" ht="15.75" customHeight="1" x14ac:dyDescent="0.2">
      <c r="A6" s="1007" t="s">
        <v>7</v>
      </c>
      <c r="B6" s="1007" t="s">
        <v>8</v>
      </c>
      <c r="C6" s="1007" t="s">
        <v>9</v>
      </c>
      <c r="D6" s="1007" t="s">
        <v>10</v>
      </c>
      <c r="E6" s="1007" t="s">
        <v>11</v>
      </c>
      <c r="F6" s="1007" t="s">
        <v>26</v>
      </c>
      <c r="G6" s="1007" t="s">
        <v>27</v>
      </c>
      <c r="H6" s="1007" t="s">
        <v>28</v>
      </c>
      <c r="I6" s="1002" t="s">
        <v>12</v>
      </c>
      <c r="J6" s="1001"/>
      <c r="K6" s="1009" t="s">
        <v>13</v>
      </c>
      <c r="L6" s="1001"/>
      <c r="M6" s="1007" t="s">
        <v>29</v>
      </c>
      <c r="N6" s="1007" t="s">
        <v>30</v>
      </c>
      <c r="O6" s="1007" t="s">
        <v>31</v>
      </c>
      <c r="P6" s="1007" t="s">
        <v>32</v>
      </c>
      <c r="Q6" s="1010" t="s">
        <v>33</v>
      </c>
      <c r="R6" s="1010" t="s">
        <v>34</v>
      </c>
      <c r="S6" s="1010" t="s">
        <v>35</v>
      </c>
      <c r="T6" s="1009" t="s">
        <v>14</v>
      </c>
      <c r="U6" s="1001"/>
      <c r="V6" s="1009" t="s">
        <v>15</v>
      </c>
      <c r="W6" s="1001"/>
      <c r="X6" s="1007" t="s">
        <v>36</v>
      </c>
      <c r="Y6" s="1010" t="s">
        <v>37</v>
      </c>
      <c r="Z6" s="1011"/>
      <c r="AA6" s="1011"/>
      <c r="AB6" s="4"/>
      <c r="AC6" s="4"/>
      <c r="AD6" s="4"/>
      <c r="AE6" s="4"/>
    </row>
    <row r="7" spans="1:31" ht="30" x14ac:dyDescent="0.2">
      <c r="A7" s="1011"/>
      <c r="B7" s="1011"/>
      <c r="C7" s="1011"/>
      <c r="D7" s="1011"/>
      <c r="E7" s="1011"/>
      <c r="F7" s="1011"/>
      <c r="G7" s="1011"/>
      <c r="H7" s="1011"/>
      <c r="I7" s="14" t="s">
        <v>38</v>
      </c>
      <c r="J7" s="14" t="s">
        <v>39</v>
      </c>
      <c r="K7" s="14" t="s">
        <v>40</v>
      </c>
      <c r="L7" s="13" t="s">
        <v>41</v>
      </c>
      <c r="M7" s="1011"/>
      <c r="N7" s="1011"/>
      <c r="O7" s="1011"/>
      <c r="P7" s="1011"/>
      <c r="Q7" s="1011"/>
      <c r="R7" s="1011"/>
      <c r="S7" s="1011"/>
      <c r="T7" s="14" t="s">
        <v>42</v>
      </c>
      <c r="U7" s="13" t="s">
        <v>43</v>
      </c>
      <c r="V7" s="14" t="s">
        <v>44</v>
      </c>
      <c r="W7" s="13" t="s">
        <v>45</v>
      </c>
      <c r="X7" s="1011"/>
      <c r="Y7" s="1011"/>
      <c r="Z7" s="1011"/>
      <c r="AA7" s="1011"/>
      <c r="AB7" s="4"/>
      <c r="AC7" s="4"/>
      <c r="AD7" s="4"/>
      <c r="AE7" s="4"/>
    </row>
    <row r="8" spans="1:31" ht="28.5" x14ac:dyDescent="0.2">
      <c r="A8" s="436" t="s">
        <v>374</v>
      </c>
      <c r="B8" s="436" t="s">
        <v>75</v>
      </c>
      <c r="C8" s="466" t="s">
        <v>1019</v>
      </c>
      <c r="D8" s="439" t="s">
        <v>1020</v>
      </c>
      <c r="E8" s="470" t="s">
        <v>1021</v>
      </c>
      <c r="F8" s="471" t="s">
        <v>1022</v>
      </c>
      <c r="G8" s="437"/>
      <c r="H8" s="438" t="s">
        <v>384</v>
      </c>
      <c r="I8" s="438" t="s">
        <v>74</v>
      </c>
      <c r="J8" s="439" t="s">
        <v>73</v>
      </c>
      <c r="K8" s="438" t="s">
        <v>74</v>
      </c>
      <c r="L8" s="472" t="s">
        <v>1023</v>
      </c>
      <c r="M8" s="440"/>
      <c r="N8" s="441"/>
      <c r="O8" s="442"/>
      <c r="P8" s="443"/>
      <c r="Q8" s="443"/>
      <c r="R8" s="443"/>
      <c r="S8" s="444"/>
      <c r="T8" s="473">
        <v>0</v>
      </c>
      <c r="U8" s="445">
        <v>0</v>
      </c>
      <c r="V8" s="473">
        <v>0.5</v>
      </c>
      <c r="W8" s="445">
        <v>57</v>
      </c>
      <c r="X8" s="474">
        <v>0.5</v>
      </c>
      <c r="Y8" s="475">
        <v>57</v>
      </c>
      <c r="Z8" s="475">
        <v>57</v>
      </c>
      <c r="AA8" s="446"/>
      <c r="AB8" s="4"/>
      <c r="AC8" s="4"/>
      <c r="AD8" s="4"/>
      <c r="AE8" s="4"/>
    </row>
    <row r="9" spans="1:31" ht="14.25" x14ac:dyDescent="0.2">
      <c r="A9" s="436" t="s">
        <v>374</v>
      </c>
      <c r="B9" s="436" t="s">
        <v>75</v>
      </c>
      <c r="C9" s="476" t="s">
        <v>1024</v>
      </c>
      <c r="D9" s="467" t="s">
        <v>1025</v>
      </c>
      <c r="E9" s="470" t="s">
        <v>1026</v>
      </c>
      <c r="F9" s="471" t="s">
        <v>1022</v>
      </c>
      <c r="G9" s="447"/>
      <c r="H9" s="438" t="s">
        <v>384</v>
      </c>
      <c r="I9" s="438" t="s">
        <v>74</v>
      </c>
      <c r="J9" s="439" t="s">
        <v>73</v>
      </c>
      <c r="K9" s="438" t="s">
        <v>74</v>
      </c>
      <c r="L9" s="472" t="s">
        <v>1023</v>
      </c>
      <c r="M9" s="440"/>
      <c r="N9" s="441"/>
      <c r="O9" s="442"/>
      <c r="P9" s="443"/>
      <c r="Q9" s="443"/>
      <c r="R9" s="443"/>
      <c r="S9" s="444"/>
      <c r="T9" s="473">
        <v>0</v>
      </c>
      <c r="U9" s="445">
        <v>0</v>
      </c>
      <c r="V9" s="473">
        <v>0.5</v>
      </c>
      <c r="W9" s="445">
        <v>57</v>
      </c>
      <c r="X9" s="473">
        <v>0.5</v>
      </c>
      <c r="Y9" s="477">
        <v>57</v>
      </c>
      <c r="Z9" s="477">
        <v>57</v>
      </c>
      <c r="AA9" s="446"/>
      <c r="AB9" s="4"/>
      <c r="AC9" s="4"/>
      <c r="AD9" s="4"/>
      <c r="AE9" s="4"/>
    </row>
    <row r="10" spans="1:31" ht="14.25" x14ac:dyDescent="0.2">
      <c r="A10" s="436" t="s">
        <v>374</v>
      </c>
      <c r="B10" s="436" t="s">
        <v>75</v>
      </c>
      <c r="C10" s="463" t="s">
        <v>933</v>
      </c>
      <c r="D10" s="439" t="s">
        <v>1027</v>
      </c>
      <c r="E10" s="470" t="s">
        <v>1028</v>
      </c>
      <c r="F10" s="471" t="s">
        <v>1022</v>
      </c>
      <c r="G10" s="447"/>
      <c r="H10" s="438" t="s">
        <v>384</v>
      </c>
      <c r="I10" s="438" t="s">
        <v>74</v>
      </c>
      <c r="J10" s="439" t="s">
        <v>73</v>
      </c>
      <c r="K10" s="438" t="s">
        <v>74</v>
      </c>
      <c r="L10" s="472" t="s">
        <v>1023</v>
      </c>
      <c r="M10" s="440"/>
      <c r="N10" s="441"/>
      <c r="O10" s="442"/>
      <c r="P10" s="443"/>
      <c r="Q10" s="443"/>
      <c r="R10" s="443"/>
      <c r="S10" s="444"/>
      <c r="T10" s="473">
        <v>0</v>
      </c>
      <c r="U10" s="445">
        <v>0</v>
      </c>
      <c r="V10" s="473">
        <v>0.5</v>
      </c>
      <c r="W10" s="445">
        <v>57</v>
      </c>
      <c r="X10" s="473">
        <v>0.5</v>
      </c>
      <c r="Y10" s="477">
        <v>57</v>
      </c>
      <c r="Z10" s="477">
        <v>57</v>
      </c>
      <c r="AA10" s="446"/>
      <c r="AB10" s="4"/>
      <c r="AC10" s="4"/>
      <c r="AD10" s="4"/>
      <c r="AE10" s="4"/>
    </row>
    <row r="11" spans="1:31" ht="14.25" x14ac:dyDescent="0.2">
      <c r="A11" s="436" t="s">
        <v>374</v>
      </c>
      <c r="B11" s="436" t="s">
        <v>75</v>
      </c>
      <c r="C11" s="463" t="s">
        <v>1029</v>
      </c>
      <c r="D11" s="439" t="s">
        <v>1030</v>
      </c>
      <c r="E11" s="470" t="s">
        <v>1031</v>
      </c>
      <c r="F11" s="471" t="s">
        <v>1022</v>
      </c>
      <c r="G11" s="447"/>
      <c r="H11" s="438" t="s">
        <v>384</v>
      </c>
      <c r="I11" s="438" t="s">
        <v>74</v>
      </c>
      <c r="J11" s="439" t="s">
        <v>73</v>
      </c>
      <c r="K11" s="438" t="s">
        <v>74</v>
      </c>
      <c r="L11" s="472" t="s">
        <v>1023</v>
      </c>
      <c r="M11" s="440"/>
      <c r="N11" s="441"/>
      <c r="O11" s="442"/>
      <c r="P11" s="443"/>
      <c r="Q11" s="443"/>
      <c r="R11" s="443"/>
      <c r="S11" s="444"/>
      <c r="T11" s="473">
        <v>0</v>
      </c>
      <c r="U11" s="445">
        <v>0</v>
      </c>
      <c r="V11" s="473">
        <v>0.5</v>
      </c>
      <c r="W11" s="445">
        <v>57</v>
      </c>
      <c r="X11" s="473">
        <v>0.5</v>
      </c>
      <c r="Y11" s="477">
        <v>57</v>
      </c>
      <c r="Z11" s="477">
        <v>57</v>
      </c>
      <c r="AA11" s="446"/>
      <c r="AB11" s="4"/>
      <c r="AC11" s="4"/>
      <c r="AD11" s="4"/>
      <c r="AE11" s="4"/>
    </row>
    <row r="12" spans="1:31" ht="28.5" x14ac:dyDescent="0.2">
      <c r="A12" s="436" t="s">
        <v>374</v>
      </c>
      <c r="B12" s="436" t="s">
        <v>75</v>
      </c>
      <c r="C12" s="463" t="s">
        <v>605</v>
      </c>
      <c r="D12" s="439" t="s">
        <v>413</v>
      </c>
      <c r="E12" s="470" t="s">
        <v>97</v>
      </c>
      <c r="F12" s="471" t="s">
        <v>1032</v>
      </c>
      <c r="G12" s="447"/>
      <c r="H12" s="438" t="s">
        <v>403</v>
      </c>
      <c r="I12" s="438" t="s">
        <v>74</v>
      </c>
      <c r="J12" s="439" t="s">
        <v>73</v>
      </c>
      <c r="K12" s="438" t="s">
        <v>603</v>
      </c>
      <c r="L12" s="478" t="s">
        <v>604</v>
      </c>
      <c r="M12" s="440"/>
      <c r="N12" s="441"/>
      <c r="O12" s="442"/>
      <c r="P12" s="443"/>
      <c r="Q12" s="443"/>
      <c r="R12" s="443"/>
      <c r="S12" s="444"/>
      <c r="T12" s="448">
        <v>3</v>
      </c>
      <c r="U12" s="449">
        <v>906.25</v>
      </c>
      <c r="V12" s="448">
        <v>0.5</v>
      </c>
      <c r="W12" s="449">
        <v>302.08</v>
      </c>
      <c r="X12" s="473">
        <v>3.5</v>
      </c>
      <c r="Y12" s="477">
        <v>3020.83</v>
      </c>
      <c r="Z12" s="477">
        <v>3020.83</v>
      </c>
      <c r="AA12" s="450"/>
      <c r="AB12" s="4"/>
      <c r="AC12" s="4"/>
      <c r="AD12" s="4"/>
      <c r="AE12" s="4"/>
    </row>
    <row r="13" spans="1:31" ht="14.25" x14ac:dyDescent="0.2">
      <c r="A13" s="436" t="s">
        <v>374</v>
      </c>
      <c r="B13" s="436" t="s">
        <v>75</v>
      </c>
      <c r="C13" s="463" t="s">
        <v>400</v>
      </c>
      <c r="D13" s="439" t="s">
        <v>401</v>
      </c>
      <c r="E13" s="470" t="s">
        <v>97</v>
      </c>
      <c r="F13" s="479" t="s">
        <v>1033</v>
      </c>
      <c r="G13" s="447"/>
      <c r="H13" s="438" t="s">
        <v>403</v>
      </c>
      <c r="I13" s="438" t="s">
        <v>74</v>
      </c>
      <c r="J13" s="439" t="s">
        <v>73</v>
      </c>
      <c r="K13" s="438" t="s">
        <v>603</v>
      </c>
      <c r="L13" s="478" t="s">
        <v>604</v>
      </c>
      <c r="M13" s="440"/>
      <c r="N13" s="441"/>
      <c r="O13" s="442"/>
      <c r="P13" s="443"/>
      <c r="Q13" s="443"/>
      <c r="R13" s="443"/>
      <c r="S13" s="444"/>
      <c r="T13" s="448">
        <v>4</v>
      </c>
      <c r="U13" s="449">
        <v>906.25</v>
      </c>
      <c r="V13" s="448">
        <v>0.5</v>
      </c>
      <c r="W13" s="449">
        <v>302.08</v>
      </c>
      <c r="X13" s="473">
        <v>4.5</v>
      </c>
      <c r="Y13" s="477">
        <v>3927.08</v>
      </c>
      <c r="Z13" s="477">
        <v>3927.08</v>
      </c>
      <c r="AA13" s="473"/>
      <c r="AB13" s="4"/>
      <c r="AC13" s="4"/>
      <c r="AD13" s="4"/>
      <c r="AE13" s="4"/>
    </row>
    <row r="14" spans="1:31" ht="14.25" x14ac:dyDescent="0.2">
      <c r="A14" s="436" t="s">
        <v>374</v>
      </c>
      <c r="B14" s="436" t="s">
        <v>75</v>
      </c>
      <c r="C14" s="463" t="s">
        <v>409</v>
      </c>
      <c r="D14" s="439" t="s">
        <v>410</v>
      </c>
      <c r="E14" s="470" t="s">
        <v>97</v>
      </c>
      <c r="F14" s="471" t="s">
        <v>1034</v>
      </c>
      <c r="G14" s="447"/>
      <c r="H14" s="438" t="s">
        <v>403</v>
      </c>
      <c r="I14" s="438" t="s">
        <v>74</v>
      </c>
      <c r="J14" s="439" t="s">
        <v>73</v>
      </c>
      <c r="K14" s="438" t="s">
        <v>603</v>
      </c>
      <c r="L14" s="480" t="s">
        <v>604</v>
      </c>
      <c r="M14" s="451"/>
      <c r="N14" s="441"/>
      <c r="O14" s="442"/>
      <c r="P14" s="443"/>
      <c r="Q14" s="443"/>
      <c r="R14" s="443"/>
      <c r="S14" s="444"/>
      <c r="T14" s="448">
        <v>3</v>
      </c>
      <c r="U14" s="449">
        <v>906.25</v>
      </c>
      <c r="V14" s="448">
        <v>0.5</v>
      </c>
      <c r="W14" s="449">
        <v>302.08</v>
      </c>
      <c r="X14" s="473">
        <v>3.5</v>
      </c>
      <c r="Y14" s="477">
        <v>3020.83</v>
      </c>
      <c r="Z14" s="477">
        <v>3020.83</v>
      </c>
      <c r="AA14" s="473"/>
      <c r="AB14" s="4"/>
      <c r="AC14" s="4"/>
      <c r="AD14" s="4"/>
      <c r="AE14" s="4"/>
    </row>
    <row r="15" spans="1:31" ht="42.75" x14ac:dyDescent="0.2">
      <c r="A15" s="436" t="s">
        <v>374</v>
      </c>
      <c r="B15" s="436" t="s">
        <v>75</v>
      </c>
      <c r="C15" s="463" t="s">
        <v>435</v>
      </c>
      <c r="D15" s="439" t="s">
        <v>936</v>
      </c>
      <c r="E15" s="470" t="s">
        <v>97</v>
      </c>
      <c r="F15" s="471" t="s">
        <v>1035</v>
      </c>
      <c r="G15" s="447"/>
      <c r="H15" s="438" t="s">
        <v>403</v>
      </c>
      <c r="I15" s="438" t="s">
        <v>74</v>
      </c>
      <c r="J15" s="439" t="s">
        <v>73</v>
      </c>
      <c r="K15" s="438" t="s">
        <v>1036</v>
      </c>
      <c r="L15" s="473" t="s">
        <v>1037</v>
      </c>
      <c r="M15" s="438"/>
      <c r="N15" s="440"/>
      <c r="O15" s="442"/>
      <c r="P15" s="443"/>
      <c r="Q15" s="443"/>
      <c r="R15" s="443"/>
      <c r="S15" s="444"/>
      <c r="T15" s="448">
        <v>6</v>
      </c>
      <c r="U15" s="449">
        <v>906.25</v>
      </c>
      <c r="V15" s="448">
        <v>0.5</v>
      </c>
      <c r="W15" s="449">
        <v>302.08</v>
      </c>
      <c r="X15" s="473">
        <v>6.5</v>
      </c>
      <c r="Y15" s="477">
        <v>5739.58</v>
      </c>
      <c r="Z15" s="477">
        <v>5739.58</v>
      </c>
      <c r="AA15" s="452"/>
      <c r="AB15" s="4"/>
      <c r="AC15" s="4"/>
      <c r="AD15" s="4"/>
      <c r="AE15" s="4"/>
    </row>
    <row r="16" spans="1:31" ht="42.75" x14ac:dyDescent="0.2">
      <c r="A16" s="436" t="s">
        <v>374</v>
      </c>
      <c r="B16" s="436" t="s">
        <v>75</v>
      </c>
      <c r="C16" s="463" t="s">
        <v>404</v>
      </c>
      <c r="D16" s="439" t="s">
        <v>405</v>
      </c>
      <c r="E16" s="470" t="s">
        <v>97</v>
      </c>
      <c r="F16" s="471" t="s">
        <v>1035</v>
      </c>
      <c r="G16" s="447"/>
      <c r="H16" s="438" t="s">
        <v>403</v>
      </c>
      <c r="I16" s="438" t="s">
        <v>74</v>
      </c>
      <c r="J16" s="439" t="s">
        <v>73</v>
      </c>
      <c r="K16" s="438" t="s">
        <v>1036</v>
      </c>
      <c r="L16" s="473" t="s">
        <v>1037</v>
      </c>
      <c r="M16" s="438"/>
      <c r="N16" s="440"/>
      <c r="O16" s="442"/>
      <c r="P16" s="443"/>
      <c r="Q16" s="443"/>
      <c r="R16" s="443"/>
      <c r="S16" s="444"/>
      <c r="T16" s="448">
        <v>6</v>
      </c>
      <c r="U16" s="449">
        <v>906.25</v>
      </c>
      <c r="V16" s="448">
        <v>0.5</v>
      </c>
      <c r="W16" s="449">
        <v>302.08</v>
      </c>
      <c r="X16" s="473">
        <v>6.5</v>
      </c>
      <c r="Y16" s="477">
        <v>5739.58</v>
      </c>
      <c r="Z16" s="477">
        <v>5739.58</v>
      </c>
      <c r="AA16" s="446"/>
      <c r="AB16" s="4"/>
      <c r="AC16" s="4"/>
      <c r="AD16" s="4"/>
      <c r="AE16" s="4"/>
    </row>
    <row r="17" spans="1:31" ht="14.25" x14ac:dyDescent="0.2">
      <c r="A17" s="453" t="s">
        <v>374</v>
      </c>
      <c r="B17" s="453" t="s">
        <v>75</v>
      </c>
      <c r="C17" s="466" t="s">
        <v>1038</v>
      </c>
      <c r="D17" s="456" t="s">
        <v>1039</v>
      </c>
      <c r="E17" s="481" t="s">
        <v>1040</v>
      </c>
      <c r="F17" s="482" t="s">
        <v>1041</v>
      </c>
      <c r="G17" s="454"/>
      <c r="H17" s="455" t="s">
        <v>384</v>
      </c>
      <c r="I17" s="455" t="s">
        <v>74</v>
      </c>
      <c r="J17" s="456" t="s">
        <v>73</v>
      </c>
      <c r="K17" s="455" t="s">
        <v>74</v>
      </c>
      <c r="L17" s="483" t="s">
        <v>76</v>
      </c>
      <c r="M17" s="457"/>
      <c r="N17" s="458"/>
      <c r="O17" s="459"/>
      <c r="P17" s="460"/>
      <c r="Q17" s="460"/>
      <c r="R17" s="460"/>
      <c r="S17" s="461"/>
      <c r="T17" s="474">
        <v>0</v>
      </c>
      <c r="U17" s="462">
        <v>0</v>
      </c>
      <c r="V17" s="474">
        <v>0.5</v>
      </c>
      <c r="W17" s="462">
        <v>55</v>
      </c>
      <c r="X17" s="474">
        <v>0.5</v>
      </c>
      <c r="Y17" s="484">
        <v>55</v>
      </c>
      <c r="Z17" s="484">
        <v>55</v>
      </c>
      <c r="AA17" s="450"/>
      <c r="AB17" s="4"/>
      <c r="AC17" s="4"/>
      <c r="AD17" s="4"/>
      <c r="AE17" s="4"/>
    </row>
    <row r="18" spans="1:31" ht="14.25" x14ac:dyDescent="0.2">
      <c r="A18" s="436" t="s">
        <v>374</v>
      </c>
      <c r="B18" s="436" t="s">
        <v>75</v>
      </c>
      <c r="C18" s="463" t="s">
        <v>437</v>
      </c>
      <c r="D18" s="439" t="s">
        <v>438</v>
      </c>
      <c r="E18" s="439" t="s">
        <v>97</v>
      </c>
      <c r="F18" s="471" t="s">
        <v>1042</v>
      </c>
      <c r="G18" s="463"/>
      <c r="H18" s="438" t="s">
        <v>403</v>
      </c>
      <c r="I18" s="438" t="s">
        <v>74</v>
      </c>
      <c r="J18" s="439" t="s">
        <v>73</v>
      </c>
      <c r="K18" s="438" t="s">
        <v>603</v>
      </c>
      <c r="L18" s="478" t="s">
        <v>604</v>
      </c>
      <c r="M18" s="438"/>
      <c r="N18" s="438"/>
      <c r="O18" s="438"/>
      <c r="P18" s="464"/>
      <c r="Q18" s="464"/>
      <c r="R18" s="464"/>
      <c r="S18" s="465"/>
      <c r="T18" s="438">
        <v>4</v>
      </c>
      <c r="U18" s="445">
        <v>906.25</v>
      </c>
      <c r="V18" s="438">
        <v>0.5</v>
      </c>
      <c r="W18" s="445">
        <v>302.08</v>
      </c>
      <c r="X18" s="473">
        <v>4.5</v>
      </c>
      <c r="Y18" s="477">
        <v>3927.08</v>
      </c>
      <c r="Z18" s="477">
        <v>3927.08</v>
      </c>
      <c r="AA18" s="464"/>
      <c r="AB18" s="4"/>
      <c r="AC18" s="4"/>
      <c r="AD18" s="4"/>
      <c r="AE18" s="4"/>
    </row>
    <row r="19" spans="1:31" ht="28.5" x14ac:dyDescent="0.2">
      <c r="A19" s="436" t="s">
        <v>374</v>
      </c>
      <c r="B19" s="436" t="s">
        <v>75</v>
      </c>
      <c r="C19" s="463" t="s">
        <v>1043</v>
      </c>
      <c r="D19" s="439" t="s">
        <v>923</v>
      </c>
      <c r="E19" s="439" t="s">
        <v>382</v>
      </c>
      <c r="F19" s="471" t="s">
        <v>1044</v>
      </c>
      <c r="G19" s="463"/>
      <c r="H19" s="438" t="s">
        <v>384</v>
      </c>
      <c r="I19" s="438" t="s">
        <v>74</v>
      </c>
      <c r="J19" s="439" t="s">
        <v>73</v>
      </c>
      <c r="K19" s="438" t="s">
        <v>74</v>
      </c>
      <c r="L19" s="438" t="s">
        <v>1045</v>
      </c>
      <c r="M19" s="438"/>
      <c r="N19" s="438"/>
      <c r="O19" s="438"/>
      <c r="P19" s="464"/>
      <c r="Q19" s="464"/>
      <c r="R19" s="464"/>
      <c r="S19" s="465"/>
      <c r="T19" s="473">
        <v>0</v>
      </c>
      <c r="U19" s="445">
        <v>0</v>
      </c>
      <c r="V19" s="473">
        <v>0.5</v>
      </c>
      <c r="W19" s="445">
        <v>57</v>
      </c>
      <c r="X19" s="473">
        <v>0.5</v>
      </c>
      <c r="Y19" s="477">
        <v>57</v>
      </c>
      <c r="Z19" s="477">
        <v>57</v>
      </c>
      <c r="AA19" s="464"/>
      <c r="AB19" s="4"/>
      <c r="AC19" s="4"/>
      <c r="AD19" s="4"/>
      <c r="AE19" s="4"/>
    </row>
    <row r="20" spans="1:31" ht="57" x14ac:dyDescent="0.2">
      <c r="A20" s="436" t="s">
        <v>374</v>
      </c>
      <c r="B20" s="436" t="s">
        <v>75</v>
      </c>
      <c r="C20" s="463" t="s">
        <v>1043</v>
      </c>
      <c r="D20" s="439" t="s">
        <v>923</v>
      </c>
      <c r="E20" s="439" t="s">
        <v>382</v>
      </c>
      <c r="F20" s="471" t="s">
        <v>1046</v>
      </c>
      <c r="G20" s="463"/>
      <c r="H20" s="438" t="s">
        <v>384</v>
      </c>
      <c r="I20" s="438" t="s">
        <v>74</v>
      </c>
      <c r="J20" s="439" t="s">
        <v>73</v>
      </c>
      <c r="K20" s="438" t="s">
        <v>74</v>
      </c>
      <c r="L20" s="472" t="s">
        <v>1047</v>
      </c>
      <c r="M20" s="438"/>
      <c r="N20" s="438"/>
      <c r="O20" s="469"/>
      <c r="P20" s="464"/>
      <c r="Q20" s="464"/>
      <c r="R20" s="464"/>
      <c r="S20" s="465"/>
      <c r="T20" s="473">
        <v>0</v>
      </c>
      <c r="U20" s="445">
        <v>0</v>
      </c>
      <c r="V20" s="473">
        <v>0.5</v>
      </c>
      <c r="W20" s="445">
        <v>57</v>
      </c>
      <c r="X20" s="473">
        <v>0.5</v>
      </c>
      <c r="Y20" s="477">
        <v>57</v>
      </c>
      <c r="Z20" s="477">
        <v>57</v>
      </c>
      <c r="AA20" s="464"/>
      <c r="AB20" s="4"/>
      <c r="AC20" s="4"/>
      <c r="AD20" s="4"/>
      <c r="AE20" s="4"/>
    </row>
    <row r="21" spans="1:31" ht="57" x14ac:dyDescent="0.2">
      <c r="A21" s="438" t="s">
        <v>75</v>
      </c>
      <c r="B21" s="438" t="s">
        <v>443</v>
      </c>
      <c r="C21" s="485" t="s">
        <v>480</v>
      </c>
      <c r="D21" s="473" t="s">
        <v>481</v>
      </c>
      <c r="E21" s="486" t="s">
        <v>97</v>
      </c>
      <c r="F21" s="487" t="s">
        <v>1048</v>
      </c>
      <c r="G21" s="447"/>
      <c r="H21" s="440" t="s">
        <v>403</v>
      </c>
      <c r="I21" s="441" t="s">
        <v>74</v>
      </c>
      <c r="J21" s="468" t="s">
        <v>73</v>
      </c>
      <c r="K21" s="442" t="s">
        <v>430</v>
      </c>
      <c r="L21" s="473" t="s">
        <v>1049</v>
      </c>
      <c r="M21" s="438"/>
      <c r="N21" s="438"/>
      <c r="O21" s="438"/>
      <c r="P21" s="464"/>
      <c r="Q21" s="464"/>
      <c r="R21" s="464"/>
      <c r="S21" s="465"/>
      <c r="T21" s="473">
        <v>3</v>
      </c>
      <c r="U21" s="445">
        <v>906.25</v>
      </c>
      <c r="V21" s="438">
        <v>0.5</v>
      </c>
      <c r="W21" s="445">
        <v>302.08</v>
      </c>
      <c r="X21" s="438">
        <v>3.5</v>
      </c>
      <c r="Y21" s="477">
        <v>3020.83</v>
      </c>
      <c r="Z21" s="477">
        <v>3020.83</v>
      </c>
      <c r="AA21" s="464"/>
      <c r="AB21" s="4"/>
      <c r="AC21" s="4"/>
      <c r="AD21" s="4"/>
      <c r="AE21" s="4"/>
    </row>
    <row r="22" spans="1:31" ht="57" x14ac:dyDescent="0.2">
      <c r="A22" s="438" t="s">
        <v>75</v>
      </c>
      <c r="B22" s="438" t="s">
        <v>443</v>
      </c>
      <c r="C22" s="485" t="s">
        <v>513</v>
      </c>
      <c r="D22" s="473" t="s">
        <v>514</v>
      </c>
      <c r="E22" s="486" t="s">
        <v>97</v>
      </c>
      <c r="F22" s="487" t="s">
        <v>1048</v>
      </c>
      <c r="G22" s="447"/>
      <c r="H22" s="440" t="s">
        <v>403</v>
      </c>
      <c r="I22" s="441" t="s">
        <v>74</v>
      </c>
      <c r="J22" s="468" t="s">
        <v>73</v>
      </c>
      <c r="K22" s="442" t="s">
        <v>430</v>
      </c>
      <c r="L22" s="473" t="s">
        <v>1049</v>
      </c>
      <c r="M22" s="438"/>
      <c r="N22" s="438"/>
      <c r="O22" s="438"/>
      <c r="P22" s="464"/>
      <c r="Q22" s="464"/>
      <c r="R22" s="464"/>
      <c r="S22" s="465"/>
      <c r="T22" s="473">
        <v>3</v>
      </c>
      <c r="U22" s="445">
        <v>906.25</v>
      </c>
      <c r="V22" s="438">
        <v>0.5</v>
      </c>
      <c r="W22" s="445">
        <v>302.08</v>
      </c>
      <c r="X22" s="438">
        <v>3.5</v>
      </c>
      <c r="Y22" s="477">
        <v>3020.83</v>
      </c>
      <c r="Z22" s="477">
        <v>3020.83</v>
      </c>
      <c r="AA22" s="464"/>
      <c r="AB22" s="4"/>
      <c r="AC22" s="4"/>
      <c r="AD22" s="4"/>
      <c r="AE22" s="4"/>
    </row>
    <row r="23" spans="1:31" ht="28.5" x14ac:dyDescent="0.2">
      <c r="A23" s="438" t="s">
        <v>75</v>
      </c>
      <c r="B23" s="438" t="s">
        <v>443</v>
      </c>
      <c r="C23" s="485" t="s">
        <v>1050</v>
      </c>
      <c r="D23" s="473" t="s">
        <v>1051</v>
      </c>
      <c r="E23" s="486" t="s">
        <v>97</v>
      </c>
      <c r="F23" s="487" t="s">
        <v>1052</v>
      </c>
      <c r="G23" s="447"/>
      <c r="H23" s="440" t="s">
        <v>403</v>
      </c>
      <c r="I23" s="441" t="s">
        <v>74</v>
      </c>
      <c r="J23" s="468" t="s">
        <v>73</v>
      </c>
      <c r="K23" s="442" t="s">
        <v>603</v>
      </c>
      <c r="L23" s="473" t="s">
        <v>604</v>
      </c>
      <c r="M23" s="438"/>
      <c r="N23" s="438"/>
      <c r="O23" s="438"/>
      <c r="P23" s="464"/>
      <c r="Q23" s="464"/>
      <c r="R23" s="464"/>
      <c r="S23" s="465"/>
      <c r="T23" s="473">
        <v>5</v>
      </c>
      <c r="U23" s="445">
        <v>906.25</v>
      </c>
      <c r="V23" s="438">
        <v>0.5</v>
      </c>
      <c r="W23" s="445">
        <v>302.08</v>
      </c>
      <c r="X23" s="438">
        <v>5.5</v>
      </c>
      <c r="Y23" s="477">
        <v>4833.33</v>
      </c>
      <c r="Z23" s="477">
        <v>4833.33</v>
      </c>
      <c r="AA23" s="464"/>
      <c r="AB23" s="4"/>
      <c r="AC23" s="4"/>
      <c r="AD23" s="4"/>
      <c r="AE23" s="4"/>
    </row>
    <row r="24" spans="1:31" ht="42.75" x14ac:dyDescent="0.2">
      <c r="A24" s="438" t="s">
        <v>75</v>
      </c>
      <c r="B24" s="438" t="s">
        <v>443</v>
      </c>
      <c r="C24" s="485" t="s">
        <v>1053</v>
      </c>
      <c r="D24" s="473" t="s">
        <v>1054</v>
      </c>
      <c r="E24" s="486" t="s">
        <v>97</v>
      </c>
      <c r="F24" s="487" t="s">
        <v>1055</v>
      </c>
      <c r="G24" s="447"/>
      <c r="H24" s="440" t="s">
        <v>403</v>
      </c>
      <c r="I24" s="441" t="s">
        <v>74</v>
      </c>
      <c r="J24" s="468" t="s">
        <v>73</v>
      </c>
      <c r="K24" s="442" t="s">
        <v>603</v>
      </c>
      <c r="L24" s="439" t="s">
        <v>604</v>
      </c>
      <c r="M24" s="438"/>
      <c r="N24" s="438"/>
      <c r="O24" s="438"/>
      <c r="P24" s="464"/>
      <c r="Q24" s="464"/>
      <c r="R24" s="464"/>
      <c r="S24" s="465"/>
      <c r="T24" s="473">
        <v>12</v>
      </c>
      <c r="U24" s="445">
        <v>906.25</v>
      </c>
      <c r="V24" s="438">
        <v>0.5</v>
      </c>
      <c r="W24" s="445">
        <v>302.08</v>
      </c>
      <c r="X24" s="438">
        <v>12.5</v>
      </c>
      <c r="Y24" s="477">
        <v>11177.08</v>
      </c>
      <c r="Z24" s="477">
        <v>11177.08</v>
      </c>
      <c r="AA24" s="464"/>
      <c r="AB24" s="4"/>
      <c r="AC24" s="4"/>
      <c r="AD24" s="4"/>
      <c r="AE24" s="4"/>
    </row>
    <row r="25" spans="1:31" ht="14.25" x14ac:dyDescent="0.2">
      <c r="A25" s="438" t="s">
        <v>75</v>
      </c>
      <c r="B25" s="18" t="s">
        <v>751</v>
      </c>
      <c r="C25" s="177" t="s">
        <v>1056</v>
      </c>
      <c r="D25" s="303" t="s">
        <v>1057</v>
      </c>
      <c r="E25" s="18" t="s">
        <v>451</v>
      </c>
      <c r="F25" s="18" t="s">
        <v>1058</v>
      </c>
      <c r="G25" s="28"/>
      <c r="H25" s="376"/>
      <c r="I25" s="18" t="s">
        <v>74</v>
      </c>
      <c r="J25" s="17" t="s">
        <v>73</v>
      </c>
      <c r="K25" s="18" t="s">
        <v>74</v>
      </c>
      <c r="L25" s="360" t="s">
        <v>162</v>
      </c>
      <c r="M25" s="390">
        <v>45868</v>
      </c>
      <c r="N25" s="488">
        <v>45868</v>
      </c>
      <c r="O25" s="489"/>
      <c r="P25" s="490"/>
      <c r="Q25" s="490">
        <v>0</v>
      </c>
      <c r="R25" s="490">
        <v>0</v>
      </c>
      <c r="S25" s="153">
        <f>Q25+R25</f>
        <v>0</v>
      </c>
      <c r="T25" s="185">
        <v>0</v>
      </c>
      <c r="U25" s="386">
        <v>0</v>
      </c>
      <c r="V25" s="185">
        <v>1</v>
      </c>
      <c r="W25" s="386">
        <v>302.08</v>
      </c>
      <c r="X25" s="185">
        <v>0.5</v>
      </c>
      <c r="Y25" s="514">
        <f>(T25*U25)+(V25*W25)</f>
        <v>302.08</v>
      </c>
      <c r="Z25" s="514">
        <f>(T25*U25)+(V25*W25)</f>
        <v>302.08</v>
      </c>
      <c r="AA25" s="185" t="s">
        <v>453</v>
      </c>
    </row>
    <row r="26" spans="1:31" ht="15.75" customHeight="1" x14ac:dyDescent="0.2">
      <c r="A26" s="438" t="s">
        <v>75</v>
      </c>
      <c r="B26" s="18" t="s">
        <v>751</v>
      </c>
      <c r="C26" s="177" t="s">
        <v>1059</v>
      </c>
      <c r="D26" s="394" t="s">
        <v>1060</v>
      </c>
      <c r="E26" s="18" t="s">
        <v>451</v>
      </c>
      <c r="F26" s="18" t="s">
        <v>1058</v>
      </c>
      <c r="G26" s="28"/>
      <c r="H26" s="376"/>
      <c r="I26" s="18" t="s">
        <v>74</v>
      </c>
      <c r="J26" s="17" t="s">
        <v>73</v>
      </c>
      <c r="K26" s="18" t="s">
        <v>74</v>
      </c>
      <c r="L26" s="360" t="s">
        <v>162</v>
      </c>
      <c r="M26" s="390">
        <v>45868</v>
      </c>
      <c r="N26" s="488">
        <v>45868</v>
      </c>
      <c r="O26" s="489"/>
      <c r="P26" s="490"/>
      <c r="Q26" s="490">
        <v>0</v>
      </c>
      <c r="R26" s="490">
        <v>0</v>
      </c>
      <c r="S26" s="153">
        <f>Q26+R26</f>
        <v>0</v>
      </c>
      <c r="T26" s="185">
        <v>0</v>
      </c>
      <c r="U26" s="386">
        <v>0</v>
      </c>
      <c r="V26" s="185">
        <v>1</v>
      </c>
      <c r="W26" s="386">
        <v>302.08</v>
      </c>
      <c r="X26" s="185">
        <v>0.5</v>
      </c>
      <c r="Y26" s="514">
        <f>(T26*U26)+(V26*W26)</f>
        <v>302.08</v>
      </c>
      <c r="Z26" s="514">
        <f>(T26*U26)+(V26*W26)</f>
        <v>302.08</v>
      </c>
      <c r="AA26" s="185" t="s">
        <v>453</v>
      </c>
    </row>
    <row r="27" spans="1:31" ht="14.25" x14ac:dyDescent="0.2">
      <c r="A27" s="438" t="s">
        <v>75</v>
      </c>
      <c r="B27" s="18" t="s">
        <v>751</v>
      </c>
      <c r="C27" s="375" t="s">
        <v>465</v>
      </c>
      <c r="D27" s="178" t="s">
        <v>466</v>
      </c>
      <c r="E27" s="18" t="s">
        <v>451</v>
      </c>
      <c r="F27" s="18" t="s">
        <v>572</v>
      </c>
      <c r="G27" s="28"/>
      <c r="H27" s="376"/>
      <c r="I27" s="18" t="s">
        <v>74</v>
      </c>
      <c r="J27" s="17" t="s">
        <v>73</v>
      </c>
      <c r="K27" s="18" t="s">
        <v>74</v>
      </c>
      <c r="L27" s="360" t="s">
        <v>1061</v>
      </c>
      <c r="M27" s="157">
        <v>45855</v>
      </c>
      <c r="N27" s="158">
        <v>45869</v>
      </c>
      <c r="O27" s="159"/>
      <c r="P27" s="160"/>
      <c r="Q27" s="160">
        <v>0</v>
      </c>
      <c r="R27" s="160">
        <v>0</v>
      </c>
      <c r="S27" s="153">
        <f>Q27+R27</f>
        <v>0</v>
      </c>
      <c r="T27" s="161">
        <v>0</v>
      </c>
      <c r="U27" s="377">
        <v>0</v>
      </c>
      <c r="V27" s="161">
        <v>4</v>
      </c>
      <c r="W27" s="386">
        <v>302.08</v>
      </c>
      <c r="X27" s="161">
        <v>4</v>
      </c>
      <c r="Y27" s="515">
        <f>(T27*U27)+(V27*W27)</f>
        <v>1208.32</v>
      </c>
      <c r="Z27" s="515">
        <f>(T27*U27)+(V27*W27)</f>
        <v>1208.32</v>
      </c>
      <c r="AA27" s="161" t="s">
        <v>453</v>
      </c>
    </row>
    <row r="28" spans="1:31" ht="28.5" x14ac:dyDescent="0.2">
      <c r="A28" s="438" t="s">
        <v>75</v>
      </c>
      <c r="B28" s="18" t="s">
        <v>751</v>
      </c>
      <c r="C28" s="379" t="s">
        <v>473</v>
      </c>
      <c r="D28" s="178" t="s">
        <v>474</v>
      </c>
      <c r="E28" s="259" t="s">
        <v>451</v>
      </c>
      <c r="F28" s="161" t="s">
        <v>452</v>
      </c>
      <c r="G28" s="179"/>
      <c r="H28" s="161"/>
      <c r="I28" s="18" t="s">
        <v>74</v>
      </c>
      <c r="J28" s="17" t="s">
        <v>73</v>
      </c>
      <c r="K28" s="18" t="s">
        <v>74</v>
      </c>
      <c r="L28" s="40" t="s">
        <v>1062</v>
      </c>
      <c r="M28" s="260">
        <v>45855</v>
      </c>
      <c r="N28" s="380">
        <v>45869</v>
      </c>
      <c r="O28" s="159"/>
      <c r="P28" s="160"/>
      <c r="Q28" s="160">
        <v>0</v>
      </c>
      <c r="R28" s="160">
        <v>0</v>
      </c>
      <c r="S28" s="153">
        <f t="shared" ref="S28:S87" si="0">Q28+R28</f>
        <v>0</v>
      </c>
      <c r="T28" s="161">
        <v>0</v>
      </c>
      <c r="U28" s="377">
        <v>0</v>
      </c>
      <c r="V28" s="161">
        <v>5</v>
      </c>
      <c r="W28" s="386">
        <v>302.08</v>
      </c>
      <c r="X28" s="161">
        <v>5</v>
      </c>
      <c r="Y28" s="515">
        <f t="shared" ref="Y28:Y124" si="1">(T28*U28)+(V28*W28)</f>
        <v>1510.3999999999999</v>
      </c>
      <c r="Z28" s="515">
        <f t="shared" ref="Z28:Z124" si="2">(T28*U28)+(V28*W28)</f>
        <v>1510.3999999999999</v>
      </c>
      <c r="AA28" s="161" t="s">
        <v>453</v>
      </c>
    </row>
    <row r="29" spans="1:31" ht="14.25" x14ac:dyDescent="0.2">
      <c r="A29" s="438" t="s">
        <v>75</v>
      </c>
      <c r="B29" s="18" t="s">
        <v>751</v>
      </c>
      <c r="C29" s="177" t="s">
        <v>471</v>
      </c>
      <c r="D29" s="303" t="s">
        <v>472</v>
      </c>
      <c r="E29" s="259" t="s">
        <v>451</v>
      </c>
      <c r="F29" s="161" t="s">
        <v>452</v>
      </c>
      <c r="G29" s="179"/>
      <c r="H29" s="161"/>
      <c r="I29" s="18" t="s">
        <v>74</v>
      </c>
      <c r="J29" s="17" t="s">
        <v>73</v>
      </c>
      <c r="K29" s="18" t="s">
        <v>74</v>
      </c>
      <c r="L29" s="360" t="s">
        <v>1063</v>
      </c>
      <c r="M29" s="30">
        <v>45855</v>
      </c>
      <c r="N29" s="260">
        <v>45869</v>
      </c>
      <c r="O29" s="159"/>
      <c r="P29" s="160"/>
      <c r="Q29" s="160">
        <v>0</v>
      </c>
      <c r="R29" s="160">
        <v>0</v>
      </c>
      <c r="S29" s="153">
        <f t="shared" si="0"/>
        <v>0</v>
      </c>
      <c r="T29" s="161">
        <v>0</v>
      </c>
      <c r="U29" s="377">
        <v>0</v>
      </c>
      <c r="V29" s="161">
        <v>5</v>
      </c>
      <c r="W29" s="377">
        <v>302.08</v>
      </c>
      <c r="X29" s="161">
        <v>5</v>
      </c>
      <c r="Y29" s="515">
        <f t="shared" si="1"/>
        <v>1510.3999999999999</v>
      </c>
      <c r="Z29" s="515">
        <f t="shared" si="2"/>
        <v>1510.3999999999999</v>
      </c>
      <c r="AA29" s="161" t="s">
        <v>453</v>
      </c>
    </row>
    <row r="30" spans="1:31" ht="14.25" x14ac:dyDescent="0.2">
      <c r="A30" s="438" t="s">
        <v>75</v>
      </c>
      <c r="B30" s="18" t="s">
        <v>751</v>
      </c>
      <c r="C30" s="177" t="s">
        <v>461</v>
      </c>
      <c r="D30" s="303" t="s">
        <v>462</v>
      </c>
      <c r="E30" s="259" t="s">
        <v>451</v>
      </c>
      <c r="F30" s="161" t="s">
        <v>452</v>
      </c>
      <c r="G30" s="179"/>
      <c r="H30" s="161"/>
      <c r="I30" s="18" t="s">
        <v>74</v>
      </c>
      <c r="J30" s="17" t="s">
        <v>73</v>
      </c>
      <c r="K30" s="18" t="s">
        <v>74</v>
      </c>
      <c r="L30" s="360" t="s">
        <v>1061</v>
      </c>
      <c r="M30" s="30">
        <v>45855</v>
      </c>
      <c r="N30" s="260">
        <v>45869</v>
      </c>
      <c r="O30" s="159"/>
      <c r="P30" s="160"/>
      <c r="Q30" s="160">
        <v>0</v>
      </c>
      <c r="R30" s="160">
        <v>0</v>
      </c>
      <c r="S30" s="153">
        <f t="shared" si="0"/>
        <v>0</v>
      </c>
      <c r="T30" s="161">
        <v>0</v>
      </c>
      <c r="U30" s="377">
        <v>0</v>
      </c>
      <c r="V30" s="161">
        <v>5</v>
      </c>
      <c r="W30" s="377">
        <v>302.08</v>
      </c>
      <c r="X30" s="161">
        <v>5</v>
      </c>
      <c r="Y30" s="515">
        <v>1510.4</v>
      </c>
      <c r="Z30" s="515">
        <v>1510.4</v>
      </c>
      <c r="AA30" s="161" t="s">
        <v>453</v>
      </c>
    </row>
    <row r="31" spans="1:31" ht="14.25" x14ac:dyDescent="0.2">
      <c r="A31" s="438" t="s">
        <v>75</v>
      </c>
      <c r="B31" s="18" t="s">
        <v>751</v>
      </c>
      <c r="C31" s="381" t="s">
        <v>468</v>
      </c>
      <c r="D31" s="303" t="s">
        <v>469</v>
      </c>
      <c r="E31" s="259" t="s">
        <v>451</v>
      </c>
      <c r="F31" s="161" t="s">
        <v>452</v>
      </c>
      <c r="G31" s="179"/>
      <c r="H31" s="161"/>
      <c r="I31" s="18" t="s">
        <v>74</v>
      </c>
      <c r="J31" s="17" t="s">
        <v>73</v>
      </c>
      <c r="K31" s="18" t="s">
        <v>74</v>
      </c>
      <c r="L31" s="360" t="s">
        <v>1064</v>
      </c>
      <c r="M31" s="30">
        <v>45855</v>
      </c>
      <c r="N31" s="260">
        <v>45855</v>
      </c>
      <c r="O31" s="159"/>
      <c r="P31" s="160"/>
      <c r="Q31" s="160">
        <v>0</v>
      </c>
      <c r="R31" s="160">
        <v>0</v>
      </c>
      <c r="S31" s="153">
        <f t="shared" si="0"/>
        <v>0</v>
      </c>
      <c r="T31" s="161">
        <v>0</v>
      </c>
      <c r="U31" s="377">
        <v>0</v>
      </c>
      <c r="V31" s="161">
        <v>1</v>
      </c>
      <c r="W31" s="377">
        <v>302.08</v>
      </c>
      <c r="X31" s="161">
        <v>0.5</v>
      </c>
      <c r="Y31" s="515">
        <f>(T31*U31)+(V31*W31)</f>
        <v>302.08</v>
      </c>
      <c r="Z31" s="515">
        <f>(T31*U31)+(V31*W31)</f>
        <v>302.08</v>
      </c>
      <c r="AA31" s="161" t="s">
        <v>453</v>
      </c>
    </row>
    <row r="32" spans="1:31" ht="14.25" x14ac:dyDescent="0.2">
      <c r="A32" s="438" t="s">
        <v>75</v>
      </c>
      <c r="B32" s="18" t="s">
        <v>751</v>
      </c>
      <c r="C32" s="177" t="s">
        <v>942</v>
      </c>
      <c r="D32" s="303" t="s">
        <v>476</v>
      </c>
      <c r="E32" s="259" t="s">
        <v>451</v>
      </c>
      <c r="F32" s="161" t="s">
        <v>452</v>
      </c>
      <c r="G32" s="179"/>
      <c r="H32" s="161"/>
      <c r="I32" s="18" t="s">
        <v>74</v>
      </c>
      <c r="J32" s="17" t="s">
        <v>73</v>
      </c>
      <c r="K32" s="18" t="s">
        <v>74</v>
      </c>
      <c r="L32" s="360" t="s">
        <v>1065</v>
      </c>
      <c r="M32" s="30">
        <v>45855</v>
      </c>
      <c r="N32" s="260">
        <v>45869</v>
      </c>
      <c r="O32" s="159"/>
      <c r="P32" s="160"/>
      <c r="Q32" s="160">
        <v>0</v>
      </c>
      <c r="R32" s="160">
        <v>0</v>
      </c>
      <c r="S32" s="153">
        <f>Q32+R39</f>
        <v>0</v>
      </c>
      <c r="T32" s="161">
        <v>0</v>
      </c>
      <c r="U32" s="377">
        <v>0</v>
      </c>
      <c r="V32" s="161">
        <v>4</v>
      </c>
      <c r="W32" s="377">
        <v>302.08</v>
      </c>
      <c r="X32" s="161">
        <v>4</v>
      </c>
      <c r="Y32" s="515">
        <f t="shared" si="1"/>
        <v>1208.32</v>
      </c>
      <c r="Z32" s="515">
        <f t="shared" si="2"/>
        <v>1208.32</v>
      </c>
      <c r="AA32" s="161" t="s">
        <v>453</v>
      </c>
    </row>
    <row r="33" spans="1:27" ht="28.5" x14ac:dyDescent="0.2">
      <c r="A33" s="438" t="s">
        <v>75</v>
      </c>
      <c r="B33" s="18" t="s">
        <v>751</v>
      </c>
      <c r="C33" s="177" t="s">
        <v>461</v>
      </c>
      <c r="D33" s="303" t="s">
        <v>462</v>
      </c>
      <c r="E33" s="259" t="s">
        <v>451</v>
      </c>
      <c r="F33" s="161" t="s">
        <v>452</v>
      </c>
      <c r="G33" s="179"/>
      <c r="H33" s="161"/>
      <c r="I33" s="18" t="s">
        <v>74</v>
      </c>
      <c r="J33" s="17" t="s">
        <v>73</v>
      </c>
      <c r="K33" s="18" t="s">
        <v>74</v>
      </c>
      <c r="L33" s="360" t="s">
        <v>1066</v>
      </c>
      <c r="M33" s="30">
        <v>45881</v>
      </c>
      <c r="N33" s="260">
        <v>45882</v>
      </c>
      <c r="O33" s="159"/>
      <c r="P33" s="160"/>
      <c r="Q33" s="160">
        <v>0</v>
      </c>
      <c r="R33" s="160">
        <v>0</v>
      </c>
      <c r="S33" s="153">
        <f t="shared" ref="S33:S34" si="3">Q33+R33</f>
        <v>0</v>
      </c>
      <c r="T33" s="161">
        <v>1</v>
      </c>
      <c r="U33" s="377">
        <v>604.16999999999996</v>
      </c>
      <c r="V33" s="161">
        <v>1</v>
      </c>
      <c r="W33" s="377">
        <v>302.08</v>
      </c>
      <c r="X33" s="161">
        <v>1.5</v>
      </c>
      <c r="Y33" s="515">
        <v>906.25</v>
      </c>
      <c r="Z33" s="515">
        <v>906.25</v>
      </c>
      <c r="AA33" s="161" t="s">
        <v>453</v>
      </c>
    </row>
    <row r="34" spans="1:27" ht="28.5" x14ac:dyDescent="0.2">
      <c r="A34" s="438" t="s">
        <v>75</v>
      </c>
      <c r="B34" s="18" t="s">
        <v>751</v>
      </c>
      <c r="C34" s="379" t="s">
        <v>473</v>
      </c>
      <c r="D34" s="178" t="s">
        <v>474</v>
      </c>
      <c r="E34" s="259" t="s">
        <v>451</v>
      </c>
      <c r="F34" s="161" t="s">
        <v>452</v>
      </c>
      <c r="G34" s="179"/>
      <c r="H34" s="161"/>
      <c r="I34" s="18" t="s">
        <v>74</v>
      </c>
      <c r="J34" s="17" t="s">
        <v>73</v>
      </c>
      <c r="K34" s="18" t="s">
        <v>74</v>
      </c>
      <c r="L34" s="360" t="s">
        <v>1067</v>
      </c>
      <c r="M34" s="260">
        <v>45876</v>
      </c>
      <c r="N34" s="380">
        <v>45884</v>
      </c>
      <c r="O34" s="159"/>
      <c r="P34" s="160"/>
      <c r="Q34" s="160">
        <v>0</v>
      </c>
      <c r="R34" s="160">
        <v>0</v>
      </c>
      <c r="S34" s="153">
        <f t="shared" si="3"/>
        <v>0</v>
      </c>
      <c r="T34" s="161">
        <v>0</v>
      </c>
      <c r="U34" s="377">
        <v>0</v>
      </c>
      <c r="V34" s="161">
        <v>4</v>
      </c>
      <c r="W34" s="386">
        <v>302.08</v>
      </c>
      <c r="X34" s="161">
        <v>5</v>
      </c>
      <c r="Y34" s="515">
        <f t="shared" ref="Y34" si="4">(T34*U34)+(V34*W34)</f>
        <v>1208.32</v>
      </c>
      <c r="Z34" s="515">
        <f t="shared" ref="Z34" si="5">(T34*U34)+(V34*W34)</f>
        <v>1208.32</v>
      </c>
      <c r="AA34" s="161" t="s">
        <v>453</v>
      </c>
    </row>
    <row r="35" spans="1:27" ht="28.5" x14ac:dyDescent="0.2">
      <c r="A35" s="438" t="s">
        <v>75</v>
      </c>
      <c r="B35" s="18" t="s">
        <v>751</v>
      </c>
      <c r="C35" s="375" t="s">
        <v>465</v>
      </c>
      <c r="D35" s="178" t="s">
        <v>466</v>
      </c>
      <c r="E35" s="18" t="s">
        <v>451</v>
      </c>
      <c r="F35" s="18" t="s">
        <v>572</v>
      </c>
      <c r="G35" s="28"/>
      <c r="H35" s="376"/>
      <c r="I35" s="18" t="s">
        <v>74</v>
      </c>
      <c r="J35" s="17" t="s">
        <v>73</v>
      </c>
      <c r="K35" s="18" t="s">
        <v>74</v>
      </c>
      <c r="L35" s="360" t="s">
        <v>1066</v>
      </c>
      <c r="M35" s="157">
        <v>45881</v>
      </c>
      <c r="N35" s="158">
        <v>45882</v>
      </c>
      <c r="O35" s="159"/>
      <c r="P35" s="160"/>
      <c r="Q35" s="160">
        <v>0</v>
      </c>
      <c r="R35" s="160">
        <v>0</v>
      </c>
      <c r="S35" s="153">
        <f>Q35+R35</f>
        <v>0</v>
      </c>
      <c r="T35" s="161">
        <v>1</v>
      </c>
      <c r="U35" s="377">
        <v>604.16999999999996</v>
      </c>
      <c r="V35" s="161">
        <v>1</v>
      </c>
      <c r="W35" s="386">
        <v>302.08</v>
      </c>
      <c r="X35" s="161">
        <v>1.5</v>
      </c>
      <c r="Y35" s="515">
        <f>(T35*U35)+(V35*W35)</f>
        <v>906.25</v>
      </c>
      <c r="Z35" s="515">
        <f>(T35*U35)+(V35*W35)</f>
        <v>906.25</v>
      </c>
      <c r="AA35" s="161" t="s">
        <v>453</v>
      </c>
    </row>
    <row r="36" spans="1:27" ht="28.5" x14ac:dyDescent="0.2">
      <c r="A36" s="438" t="s">
        <v>75</v>
      </c>
      <c r="B36" s="18" t="s">
        <v>751</v>
      </c>
      <c r="C36" s="381" t="s">
        <v>468</v>
      </c>
      <c r="D36" s="303" t="s">
        <v>469</v>
      </c>
      <c r="E36" s="259" t="s">
        <v>451</v>
      </c>
      <c r="F36" s="161" t="s">
        <v>452</v>
      </c>
      <c r="G36" s="179"/>
      <c r="H36" s="161"/>
      <c r="I36" s="18" t="s">
        <v>74</v>
      </c>
      <c r="J36" s="17" t="s">
        <v>73</v>
      </c>
      <c r="K36" s="18" t="s">
        <v>74</v>
      </c>
      <c r="L36" s="360" t="s">
        <v>1068</v>
      </c>
      <c r="M36" s="30">
        <v>45881</v>
      </c>
      <c r="N36" s="260">
        <v>45882</v>
      </c>
      <c r="O36" s="159"/>
      <c r="P36" s="160"/>
      <c r="Q36" s="160">
        <v>0</v>
      </c>
      <c r="R36" s="160">
        <v>0</v>
      </c>
      <c r="S36" s="153">
        <f t="shared" ref="S36" si="6">Q36+R36</f>
        <v>0</v>
      </c>
      <c r="T36" s="161">
        <v>1</v>
      </c>
      <c r="U36" s="377">
        <v>604.16999999999996</v>
      </c>
      <c r="V36" s="161">
        <v>1</v>
      </c>
      <c r="W36" s="377">
        <v>302.08</v>
      </c>
      <c r="X36" s="161">
        <v>1.5</v>
      </c>
      <c r="Y36" s="515">
        <f>(T36*U36)+(V36*W36)</f>
        <v>906.25</v>
      </c>
      <c r="Z36" s="515">
        <f>(T36*U36)+(V36*W36)</f>
        <v>906.25</v>
      </c>
      <c r="AA36" s="161" t="s">
        <v>453</v>
      </c>
    </row>
    <row r="37" spans="1:27" ht="28.5" x14ac:dyDescent="0.2">
      <c r="A37" s="438" t="s">
        <v>75</v>
      </c>
      <c r="B37" s="18" t="s">
        <v>751</v>
      </c>
      <c r="C37" s="177" t="s">
        <v>942</v>
      </c>
      <c r="D37" s="303" t="s">
        <v>476</v>
      </c>
      <c r="E37" s="259" t="s">
        <v>451</v>
      </c>
      <c r="F37" s="161" t="s">
        <v>452</v>
      </c>
      <c r="G37" s="179"/>
      <c r="H37" s="161"/>
      <c r="I37" s="18" t="s">
        <v>74</v>
      </c>
      <c r="J37" s="17" t="s">
        <v>73</v>
      </c>
      <c r="K37" s="18" t="s">
        <v>74</v>
      </c>
      <c r="L37" s="360" t="s">
        <v>1068</v>
      </c>
      <c r="M37" s="30">
        <v>45881</v>
      </c>
      <c r="N37" s="260">
        <v>45882</v>
      </c>
      <c r="O37" s="159"/>
      <c r="P37" s="160"/>
      <c r="Q37" s="160">
        <v>0</v>
      </c>
      <c r="R37" s="160">
        <v>0</v>
      </c>
      <c r="S37" s="153">
        <f>Q37+R44</f>
        <v>0</v>
      </c>
      <c r="T37" s="161">
        <v>1</v>
      </c>
      <c r="U37" s="377">
        <v>604.16999999999996</v>
      </c>
      <c r="V37" s="161">
        <v>1</v>
      </c>
      <c r="W37" s="377">
        <v>302.08</v>
      </c>
      <c r="X37" s="161">
        <v>1.5</v>
      </c>
      <c r="Y37" s="515">
        <f t="shared" ref="Y37:Y38" si="7">(T37*U37)+(V37*W37)</f>
        <v>906.25</v>
      </c>
      <c r="Z37" s="515">
        <f t="shared" ref="Z37:Z38" si="8">(T37*U37)+(V37*W37)</f>
        <v>906.25</v>
      </c>
      <c r="AA37" s="161" t="s">
        <v>453</v>
      </c>
    </row>
    <row r="38" spans="1:27" ht="42.75" x14ac:dyDescent="0.2">
      <c r="A38" s="438" t="s">
        <v>75</v>
      </c>
      <c r="B38" s="18" t="s">
        <v>751</v>
      </c>
      <c r="C38" s="177" t="s">
        <v>471</v>
      </c>
      <c r="D38" s="303" t="s">
        <v>472</v>
      </c>
      <c r="E38" s="259" t="s">
        <v>451</v>
      </c>
      <c r="F38" s="161" t="s">
        <v>452</v>
      </c>
      <c r="G38" s="179"/>
      <c r="H38" s="161"/>
      <c r="I38" s="18" t="s">
        <v>74</v>
      </c>
      <c r="J38" s="17" t="s">
        <v>73</v>
      </c>
      <c r="K38" s="18" t="s">
        <v>74</v>
      </c>
      <c r="L38" s="40" t="s">
        <v>1069</v>
      </c>
      <c r="M38" s="30">
        <v>45873</v>
      </c>
      <c r="N38" s="260">
        <v>45884</v>
      </c>
      <c r="O38" s="159"/>
      <c r="P38" s="160"/>
      <c r="Q38" s="160">
        <v>0</v>
      </c>
      <c r="R38" s="160">
        <v>0</v>
      </c>
      <c r="S38" s="153">
        <f t="shared" ref="S38" si="9">Q38+R38</f>
        <v>0</v>
      </c>
      <c r="T38" s="161">
        <v>0</v>
      </c>
      <c r="U38" s="377">
        <v>0</v>
      </c>
      <c r="V38" s="161">
        <v>5</v>
      </c>
      <c r="W38" s="377">
        <v>302.08</v>
      </c>
      <c r="X38" s="161">
        <v>5</v>
      </c>
      <c r="Y38" s="515">
        <f t="shared" si="7"/>
        <v>1510.3999999999999</v>
      </c>
      <c r="Z38" s="515">
        <f t="shared" si="8"/>
        <v>1510.3999999999999</v>
      </c>
      <c r="AA38" s="161" t="s">
        <v>453</v>
      </c>
    </row>
    <row r="39" spans="1:27" ht="28.5" x14ac:dyDescent="0.2">
      <c r="A39" s="438" t="s">
        <v>75</v>
      </c>
      <c r="B39" s="18" t="s">
        <v>751</v>
      </c>
      <c r="C39" s="177" t="s">
        <v>525</v>
      </c>
      <c r="D39" s="303" t="s">
        <v>526</v>
      </c>
      <c r="E39" s="259" t="s">
        <v>451</v>
      </c>
      <c r="F39" s="161" t="s">
        <v>452</v>
      </c>
      <c r="G39" s="179"/>
      <c r="H39" s="161"/>
      <c r="I39" s="18" t="s">
        <v>74</v>
      </c>
      <c r="J39" s="17" t="s">
        <v>73</v>
      </c>
      <c r="K39" s="18" t="s">
        <v>74</v>
      </c>
      <c r="L39" s="40" t="s">
        <v>1070</v>
      </c>
      <c r="M39" s="30">
        <v>45874</v>
      </c>
      <c r="N39" s="260">
        <v>45875</v>
      </c>
      <c r="O39" s="159"/>
      <c r="P39" s="160"/>
      <c r="Q39" s="160">
        <v>0</v>
      </c>
      <c r="R39" s="160">
        <v>0</v>
      </c>
      <c r="S39" s="153">
        <f>Q39+R41</f>
        <v>0</v>
      </c>
      <c r="T39" s="161">
        <v>0</v>
      </c>
      <c r="U39" s="377">
        <v>0</v>
      </c>
      <c r="V39" s="161">
        <v>2</v>
      </c>
      <c r="W39" s="377">
        <v>302.08</v>
      </c>
      <c r="X39" s="161">
        <v>2</v>
      </c>
      <c r="Y39" s="515">
        <v>604.16</v>
      </c>
      <c r="Z39" s="515">
        <v>604.16</v>
      </c>
      <c r="AA39" s="161" t="s">
        <v>453</v>
      </c>
    </row>
    <row r="40" spans="1:27" ht="14.25" x14ac:dyDescent="0.2">
      <c r="A40" s="438" t="s">
        <v>75</v>
      </c>
      <c r="B40" s="18" t="s">
        <v>751</v>
      </c>
      <c r="C40" s="177" t="s">
        <v>528</v>
      </c>
      <c r="D40" s="303" t="s">
        <v>529</v>
      </c>
      <c r="E40" s="259" t="s">
        <v>451</v>
      </c>
      <c r="F40" s="161" t="s">
        <v>452</v>
      </c>
      <c r="G40" s="179"/>
      <c r="H40" s="161"/>
      <c r="I40" s="18" t="s">
        <v>74</v>
      </c>
      <c r="J40" s="17" t="s">
        <v>73</v>
      </c>
      <c r="K40" s="18" t="s">
        <v>74</v>
      </c>
      <c r="L40" s="360" t="s">
        <v>555</v>
      </c>
      <c r="M40" s="30">
        <v>45873</v>
      </c>
      <c r="N40" s="260">
        <v>45873</v>
      </c>
      <c r="O40" s="159"/>
      <c r="P40" s="160"/>
      <c r="Q40" s="160">
        <v>0</v>
      </c>
      <c r="R40" s="160">
        <v>0</v>
      </c>
      <c r="S40" s="153">
        <f>Q40+R42</f>
        <v>0</v>
      </c>
      <c r="T40" s="161">
        <v>0</v>
      </c>
      <c r="U40" s="377">
        <v>0</v>
      </c>
      <c r="V40" s="161">
        <v>1</v>
      </c>
      <c r="W40" s="377">
        <v>302.08</v>
      </c>
      <c r="X40" s="161">
        <v>0.5</v>
      </c>
      <c r="Y40" s="515">
        <v>302.08</v>
      </c>
      <c r="Z40" s="515">
        <v>302.08</v>
      </c>
      <c r="AA40" s="161" t="s">
        <v>453</v>
      </c>
    </row>
    <row r="41" spans="1:27" ht="15.75" customHeight="1" x14ac:dyDescent="0.2">
      <c r="A41" s="438" t="s">
        <v>75</v>
      </c>
      <c r="B41" s="18" t="s">
        <v>751</v>
      </c>
      <c r="C41" s="379" t="s">
        <v>533</v>
      </c>
      <c r="D41" s="178" t="s">
        <v>534</v>
      </c>
      <c r="E41" s="18" t="s">
        <v>451</v>
      </c>
      <c r="F41" s="259" t="s">
        <v>452</v>
      </c>
      <c r="G41" s="179"/>
      <c r="H41" s="161"/>
      <c r="I41" s="18" t="s">
        <v>74</v>
      </c>
      <c r="J41" s="17" t="s">
        <v>73</v>
      </c>
      <c r="K41" s="18" t="s">
        <v>74</v>
      </c>
      <c r="L41" s="360" t="s">
        <v>1071</v>
      </c>
      <c r="M41" s="30">
        <v>45875</v>
      </c>
      <c r="N41" s="157">
        <v>45875</v>
      </c>
      <c r="O41" s="159"/>
      <c r="P41" s="160"/>
      <c r="Q41" s="160">
        <v>0</v>
      </c>
      <c r="R41" s="160">
        <v>0</v>
      </c>
      <c r="S41" s="153">
        <f>Q42+R41</f>
        <v>0</v>
      </c>
      <c r="T41" s="161">
        <v>0</v>
      </c>
      <c r="U41" s="377">
        <v>0</v>
      </c>
      <c r="V41" s="161">
        <v>1</v>
      </c>
      <c r="W41" s="377">
        <v>302.08</v>
      </c>
      <c r="X41" s="161">
        <v>0.5</v>
      </c>
      <c r="Y41" s="515">
        <f t="shared" si="1"/>
        <v>302.08</v>
      </c>
      <c r="Z41" s="515">
        <f t="shared" si="2"/>
        <v>302.08</v>
      </c>
      <c r="AA41" s="161" t="s">
        <v>453</v>
      </c>
    </row>
    <row r="42" spans="1:27" ht="15.75" customHeight="1" x14ac:dyDescent="0.2">
      <c r="A42" s="438" t="s">
        <v>75</v>
      </c>
      <c r="B42" s="18" t="s">
        <v>751</v>
      </c>
      <c r="C42" s="177" t="s">
        <v>594</v>
      </c>
      <c r="D42" s="303" t="s">
        <v>595</v>
      </c>
      <c r="E42" s="18" t="s">
        <v>451</v>
      </c>
      <c r="F42" s="259" t="s">
        <v>452</v>
      </c>
      <c r="G42" s="179"/>
      <c r="H42" s="161"/>
      <c r="I42" s="18" t="s">
        <v>74</v>
      </c>
      <c r="J42" s="17" t="s">
        <v>73</v>
      </c>
      <c r="K42" s="18" t="s">
        <v>74</v>
      </c>
      <c r="L42" s="304" t="s">
        <v>555</v>
      </c>
      <c r="M42" s="30">
        <v>45875</v>
      </c>
      <c r="N42" s="260">
        <v>45876</v>
      </c>
      <c r="O42" s="159"/>
      <c r="P42" s="160"/>
      <c r="Q42" s="160">
        <v>0</v>
      </c>
      <c r="R42" s="160">
        <v>0</v>
      </c>
      <c r="S42" s="153">
        <f t="shared" ref="S42" si="10">Q43+R42</f>
        <v>0</v>
      </c>
      <c r="T42" s="161">
        <v>0</v>
      </c>
      <c r="U42" s="377">
        <v>0</v>
      </c>
      <c r="V42" s="161">
        <v>2</v>
      </c>
      <c r="W42" s="377">
        <v>302.08</v>
      </c>
      <c r="X42" s="223">
        <v>2</v>
      </c>
      <c r="Y42" s="515">
        <f t="shared" si="1"/>
        <v>604.16</v>
      </c>
      <c r="Z42" s="515">
        <f t="shared" si="2"/>
        <v>604.16</v>
      </c>
      <c r="AA42" s="161" t="s">
        <v>453</v>
      </c>
    </row>
    <row r="43" spans="1:27" ht="15.75" customHeight="1" x14ac:dyDescent="0.2">
      <c r="A43" s="438" t="s">
        <v>75</v>
      </c>
      <c r="B43" s="18" t="s">
        <v>751</v>
      </c>
      <c r="C43" s="177" t="s">
        <v>549</v>
      </c>
      <c r="D43" s="303" t="s">
        <v>550</v>
      </c>
      <c r="E43" s="18" t="s">
        <v>451</v>
      </c>
      <c r="F43" s="259" t="s">
        <v>452</v>
      </c>
      <c r="G43" s="179"/>
      <c r="H43" s="161"/>
      <c r="I43" s="18" t="s">
        <v>74</v>
      </c>
      <c r="J43" s="17" t="s">
        <v>73</v>
      </c>
      <c r="K43" s="18" t="s">
        <v>74</v>
      </c>
      <c r="L43" s="40" t="s">
        <v>555</v>
      </c>
      <c r="M43" s="30">
        <v>45873</v>
      </c>
      <c r="N43" s="30">
        <v>45873</v>
      </c>
      <c r="O43" s="382"/>
      <c r="P43" s="160"/>
      <c r="Q43" s="160">
        <v>0</v>
      </c>
      <c r="R43" s="160">
        <v>0</v>
      </c>
      <c r="S43" s="153">
        <f>Q45+R43</f>
        <v>0</v>
      </c>
      <c r="T43" s="161">
        <v>0</v>
      </c>
      <c r="U43" s="377">
        <v>0</v>
      </c>
      <c r="V43" s="161">
        <v>1</v>
      </c>
      <c r="W43" s="377">
        <v>302.08</v>
      </c>
      <c r="X43" s="18">
        <v>0.5</v>
      </c>
      <c r="Y43" s="515">
        <f t="shared" si="1"/>
        <v>302.08</v>
      </c>
      <c r="Z43" s="515">
        <f t="shared" si="2"/>
        <v>302.08</v>
      </c>
      <c r="AA43" s="161" t="s">
        <v>453</v>
      </c>
    </row>
    <row r="44" spans="1:27" ht="14.25" x14ac:dyDescent="0.2">
      <c r="A44" s="438" t="s">
        <v>75</v>
      </c>
      <c r="B44" s="18" t="s">
        <v>751</v>
      </c>
      <c r="C44" s="375" t="s">
        <v>531</v>
      </c>
      <c r="D44" s="303" t="s">
        <v>761</v>
      </c>
      <c r="E44" s="240" t="s">
        <v>451</v>
      </c>
      <c r="F44" s="161" t="s">
        <v>452</v>
      </c>
      <c r="G44" s="179"/>
      <c r="H44" s="161"/>
      <c r="I44" s="18" t="s">
        <v>74</v>
      </c>
      <c r="J44" s="17" t="s">
        <v>73</v>
      </c>
      <c r="K44" s="18" t="s">
        <v>74</v>
      </c>
      <c r="L44" s="504" t="s">
        <v>1072</v>
      </c>
      <c r="M44" s="260">
        <v>45874</v>
      </c>
      <c r="N44" s="380">
        <v>45875</v>
      </c>
      <c r="O44" s="491"/>
      <c r="P44" s="282"/>
      <c r="Q44" s="160">
        <v>0</v>
      </c>
      <c r="R44" s="160">
        <v>0</v>
      </c>
      <c r="S44" s="153">
        <f t="shared" ref="S44" si="11">Q44+R44</f>
        <v>0</v>
      </c>
      <c r="T44" s="223">
        <v>0</v>
      </c>
      <c r="U44" s="377">
        <v>0</v>
      </c>
      <c r="V44" s="223">
        <v>2</v>
      </c>
      <c r="W44" s="377">
        <v>302.08</v>
      </c>
      <c r="X44" s="161">
        <v>2</v>
      </c>
      <c r="Y44" s="515">
        <f t="shared" si="1"/>
        <v>604.16</v>
      </c>
      <c r="Z44" s="515">
        <f t="shared" si="2"/>
        <v>604.16</v>
      </c>
      <c r="AA44" s="161" t="s">
        <v>453</v>
      </c>
    </row>
    <row r="45" spans="1:27" ht="15.75" customHeight="1" x14ac:dyDescent="0.2">
      <c r="A45" s="438" t="s">
        <v>75</v>
      </c>
      <c r="B45" s="18" t="s">
        <v>751</v>
      </c>
      <c r="C45" s="177" t="s">
        <v>946</v>
      </c>
      <c r="D45" s="303" t="s">
        <v>518</v>
      </c>
      <c r="E45" s="18" t="s">
        <v>451</v>
      </c>
      <c r="F45" s="259" t="s">
        <v>452</v>
      </c>
      <c r="G45" s="384"/>
      <c r="H45" s="161"/>
      <c r="I45" s="18" t="s">
        <v>74</v>
      </c>
      <c r="J45" s="17" t="s">
        <v>73</v>
      </c>
      <c r="K45" s="18" t="s">
        <v>74</v>
      </c>
      <c r="L45" s="40" t="s">
        <v>555</v>
      </c>
      <c r="M45" s="30">
        <v>45875</v>
      </c>
      <c r="N45" s="30">
        <v>45876</v>
      </c>
      <c r="O45" s="382"/>
      <c r="P45" s="159"/>
      <c r="Q45" s="160">
        <v>0</v>
      </c>
      <c r="R45" s="160">
        <v>0</v>
      </c>
      <c r="S45" s="153">
        <f>Q87+R45</f>
        <v>0</v>
      </c>
      <c r="T45" s="220">
        <v>0</v>
      </c>
      <c r="U45" s="377">
        <v>0</v>
      </c>
      <c r="V45" s="18">
        <v>2</v>
      </c>
      <c r="W45" s="377">
        <v>302.08</v>
      </c>
      <c r="X45" s="185">
        <v>2</v>
      </c>
      <c r="Y45" s="515">
        <f t="shared" si="1"/>
        <v>604.16</v>
      </c>
      <c r="Z45" s="515">
        <f t="shared" si="2"/>
        <v>604.16</v>
      </c>
      <c r="AA45" s="161" t="s">
        <v>453</v>
      </c>
    </row>
    <row r="46" spans="1:27" ht="15.75" customHeight="1" x14ac:dyDescent="0.2">
      <c r="A46" s="438" t="s">
        <v>75</v>
      </c>
      <c r="B46" s="18" t="s">
        <v>751</v>
      </c>
      <c r="C46" s="492" t="s">
        <v>536</v>
      </c>
      <c r="D46" s="398" t="s">
        <v>537</v>
      </c>
      <c r="E46" s="18" t="s">
        <v>451</v>
      </c>
      <c r="F46" s="259" t="s">
        <v>452</v>
      </c>
      <c r="G46" s="179"/>
      <c r="H46" s="161"/>
      <c r="I46" s="18" t="s">
        <v>74</v>
      </c>
      <c r="J46" s="17" t="s">
        <v>73</v>
      </c>
      <c r="K46" s="18" t="s">
        <v>74</v>
      </c>
      <c r="L46" s="304" t="s">
        <v>1071</v>
      </c>
      <c r="M46" s="30">
        <v>45876</v>
      </c>
      <c r="N46" s="157">
        <v>45877</v>
      </c>
      <c r="O46" s="159"/>
      <c r="P46" s="160"/>
      <c r="Q46" s="160">
        <v>0</v>
      </c>
      <c r="R46" s="160">
        <v>0</v>
      </c>
      <c r="S46" s="153">
        <f t="shared" ref="S46" si="12">Q46+R46</f>
        <v>0</v>
      </c>
      <c r="T46" s="223">
        <v>0</v>
      </c>
      <c r="U46" s="377">
        <v>0</v>
      </c>
      <c r="V46" s="161">
        <v>2</v>
      </c>
      <c r="W46" s="377">
        <v>302.08</v>
      </c>
      <c r="X46" s="161">
        <v>2</v>
      </c>
      <c r="Y46" s="515">
        <f t="shared" si="1"/>
        <v>604.16</v>
      </c>
      <c r="Z46" s="515">
        <f t="shared" si="2"/>
        <v>604.16</v>
      </c>
      <c r="AA46" s="161" t="s">
        <v>453</v>
      </c>
    </row>
    <row r="47" spans="1:27" ht="15.75" customHeight="1" x14ac:dyDescent="0.2">
      <c r="A47" s="438" t="s">
        <v>75</v>
      </c>
      <c r="B47" s="18" t="s">
        <v>751</v>
      </c>
      <c r="C47" s="177" t="s">
        <v>538</v>
      </c>
      <c r="D47" s="303" t="s">
        <v>539</v>
      </c>
      <c r="E47" s="18" t="s">
        <v>451</v>
      </c>
      <c r="F47" s="259" t="s">
        <v>452</v>
      </c>
      <c r="G47" s="179"/>
      <c r="H47" s="161"/>
      <c r="I47" s="18" t="s">
        <v>74</v>
      </c>
      <c r="J47" s="17" t="s">
        <v>73</v>
      </c>
      <c r="K47" s="18" t="s">
        <v>74</v>
      </c>
      <c r="L47" s="304" t="s">
        <v>1071</v>
      </c>
      <c r="M47" s="30">
        <v>45875</v>
      </c>
      <c r="N47" s="30">
        <v>45875</v>
      </c>
      <c r="O47" s="382"/>
      <c r="P47" s="159"/>
      <c r="Q47" s="160">
        <v>0</v>
      </c>
      <c r="R47" s="160">
        <v>0</v>
      </c>
      <c r="S47" s="153">
        <f>Q90+R47</f>
        <v>0</v>
      </c>
      <c r="T47" s="220">
        <v>0</v>
      </c>
      <c r="U47" s="377">
        <v>0</v>
      </c>
      <c r="V47" s="18">
        <v>1</v>
      </c>
      <c r="W47" s="493">
        <v>302.08</v>
      </c>
      <c r="X47" s="161">
        <v>0.5</v>
      </c>
      <c r="Y47" s="516">
        <f t="shared" si="1"/>
        <v>302.08</v>
      </c>
      <c r="Z47" s="514">
        <f t="shared" si="2"/>
        <v>302.08</v>
      </c>
      <c r="AA47" s="161" t="s">
        <v>453</v>
      </c>
    </row>
    <row r="48" spans="1:27" ht="15.75" customHeight="1" x14ac:dyDescent="0.2">
      <c r="A48" s="438" t="s">
        <v>75</v>
      </c>
      <c r="B48" s="18" t="s">
        <v>751</v>
      </c>
      <c r="C48" s="177" t="s">
        <v>543</v>
      </c>
      <c r="D48" s="303" t="s">
        <v>544</v>
      </c>
      <c r="E48" s="18" t="s">
        <v>451</v>
      </c>
      <c r="F48" s="259" t="s">
        <v>452</v>
      </c>
      <c r="G48" s="179"/>
      <c r="H48" s="179"/>
      <c r="I48" s="18" t="s">
        <v>74</v>
      </c>
      <c r="J48" s="17" t="s">
        <v>73</v>
      </c>
      <c r="K48" s="18" t="s">
        <v>74</v>
      </c>
      <c r="L48" s="304" t="s">
        <v>1073</v>
      </c>
      <c r="M48" s="30">
        <v>45874</v>
      </c>
      <c r="N48" s="494">
        <v>45874</v>
      </c>
      <c r="O48" s="159"/>
      <c r="P48" s="159"/>
      <c r="Q48" s="160">
        <v>0</v>
      </c>
      <c r="R48" s="160">
        <v>0</v>
      </c>
      <c r="S48" s="153">
        <f>Q92+R48</f>
        <v>0</v>
      </c>
      <c r="T48" s="161">
        <v>0</v>
      </c>
      <c r="U48" s="377">
        <v>0</v>
      </c>
      <c r="V48" s="212">
        <v>1</v>
      </c>
      <c r="W48" s="493">
        <v>302.08</v>
      </c>
      <c r="X48" s="161">
        <v>0.5</v>
      </c>
      <c r="Y48" s="516">
        <f t="shared" si="1"/>
        <v>302.08</v>
      </c>
      <c r="Z48" s="514">
        <f t="shared" si="2"/>
        <v>302.08</v>
      </c>
      <c r="AA48" s="161" t="s">
        <v>453</v>
      </c>
    </row>
    <row r="49" spans="1:27" ht="15.75" customHeight="1" x14ac:dyDescent="0.2">
      <c r="A49" s="438" t="s">
        <v>75</v>
      </c>
      <c r="B49" s="18" t="s">
        <v>751</v>
      </c>
      <c r="C49" s="177" t="s">
        <v>525</v>
      </c>
      <c r="D49" s="303" t="s">
        <v>526</v>
      </c>
      <c r="E49" s="259" t="s">
        <v>451</v>
      </c>
      <c r="F49" s="161" t="s">
        <v>452</v>
      </c>
      <c r="G49" s="179"/>
      <c r="H49" s="161"/>
      <c r="I49" s="18" t="s">
        <v>74</v>
      </c>
      <c r="J49" s="17" t="s">
        <v>73</v>
      </c>
      <c r="K49" s="18" t="s">
        <v>74</v>
      </c>
      <c r="L49" s="304" t="s">
        <v>1074</v>
      </c>
      <c r="M49" s="30">
        <v>45881</v>
      </c>
      <c r="N49" s="30">
        <v>45881</v>
      </c>
      <c r="O49" s="382"/>
      <c r="P49" s="160"/>
      <c r="Q49" s="160">
        <v>0</v>
      </c>
      <c r="R49" s="160">
        <v>0</v>
      </c>
      <c r="S49" s="153">
        <f>Q93+R49</f>
        <v>0</v>
      </c>
      <c r="T49" s="161">
        <v>0</v>
      </c>
      <c r="U49" s="377">
        <v>0</v>
      </c>
      <c r="V49" s="161">
        <v>1</v>
      </c>
      <c r="W49" s="377">
        <v>302.08</v>
      </c>
      <c r="X49" s="161">
        <v>0.5</v>
      </c>
      <c r="Y49" s="516">
        <f t="shared" si="1"/>
        <v>302.08</v>
      </c>
      <c r="Z49" s="514">
        <f t="shared" si="2"/>
        <v>302.08</v>
      </c>
      <c r="AA49" s="161" t="s">
        <v>453</v>
      </c>
    </row>
    <row r="50" spans="1:27" ht="15.75" customHeight="1" x14ac:dyDescent="0.2">
      <c r="A50" s="438" t="s">
        <v>75</v>
      </c>
      <c r="B50" s="18" t="s">
        <v>751</v>
      </c>
      <c r="C50" s="177" t="s">
        <v>528</v>
      </c>
      <c r="D50" s="394" t="s">
        <v>529</v>
      </c>
      <c r="E50" s="259" t="s">
        <v>451</v>
      </c>
      <c r="F50" s="161" t="s">
        <v>452</v>
      </c>
      <c r="G50" s="179"/>
      <c r="H50" s="161"/>
      <c r="I50" s="18" t="s">
        <v>74</v>
      </c>
      <c r="J50" s="17" t="s">
        <v>73</v>
      </c>
      <c r="K50" s="18" t="s">
        <v>74</v>
      </c>
      <c r="L50" s="304" t="s">
        <v>1075</v>
      </c>
      <c r="M50" s="30">
        <v>45881</v>
      </c>
      <c r="N50" s="30">
        <v>45881</v>
      </c>
      <c r="O50" s="382"/>
      <c r="P50" s="160"/>
      <c r="Q50" s="160">
        <v>0</v>
      </c>
      <c r="R50" s="160">
        <v>0</v>
      </c>
      <c r="S50" s="153">
        <f>Q94+R50</f>
        <v>0</v>
      </c>
      <c r="T50" s="161">
        <v>0</v>
      </c>
      <c r="U50" s="377">
        <v>0</v>
      </c>
      <c r="V50" s="161">
        <v>1</v>
      </c>
      <c r="W50" s="377">
        <v>302.08</v>
      </c>
      <c r="X50" s="161">
        <v>0.5</v>
      </c>
      <c r="Y50" s="515">
        <v>302.08</v>
      </c>
      <c r="Z50" s="515">
        <v>302.08</v>
      </c>
      <c r="AA50" s="161" t="s">
        <v>453</v>
      </c>
    </row>
    <row r="51" spans="1:27" ht="15.75" customHeight="1" x14ac:dyDescent="0.2">
      <c r="A51" s="438" t="s">
        <v>75</v>
      </c>
      <c r="B51" s="18" t="s">
        <v>751</v>
      </c>
      <c r="C51" s="177" t="s">
        <v>549</v>
      </c>
      <c r="D51" s="303" t="s">
        <v>550</v>
      </c>
      <c r="E51" s="18" t="s">
        <v>451</v>
      </c>
      <c r="F51" s="259" t="s">
        <v>452</v>
      </c>
      <c r="G51" s="179"/>
      <c r="H51" s="161"/>
      <c r="I51" s="18" t="s">
        <v>74</v>
      </c>
      <c r="J51" s="17" t="s">
        <v>73</v>
      </c>
      <c r="K51" s="18" t="s">
        <v>74</v>
      </c>
      <c r="L51" s="304" t="s">
        <v>1075</v>
      </c>
      <c r="M51" s="30">
        <v>45881</v>
      </c>
      <c r="N51" s="30">
        <v>45881</v>
      </c>
      <c r="O51" s="382"/>
      <c r="P51" s="160"/>
      <c r="Q51" s="160">
        <v>0</v>
      </c>
      <c r="R51" s="160">
        <v>0</v>
      </c>
      <c r="S51" s="153">
        <f>Q95+R51</f>
        <v>0</v>
      </c>
      <c r="T51" s="161">
        <v>0</v>
      </c>
      <c r="U51" s="377">
        <v>0</v>
      </c>
      <c r="V51" s="223">
        <v>1</v>
      </c>
      <c r="W51" s="377">
        <v>302.08</v>
      </c>
      <c r="X51" s="18">
        <v>0.5</v>
      </c>
      <c r="Y51" s="515">
        <f t="shared" ref="Y51:Y71" si="13">(T51*U51)+(V51*W51)</f>
        <v>302.08</v>
      </c>
      <c r="Z51" s="515">
        <f t="shared" ref="Z51:Z71" si="14">(T51*U51)+(V51*W51)</f>
        <v>302.08</v>
      </c>
      <c r="AA51" s="161" t="s">
        <v>453</v>
      </c>
    </row>
    <row r="52" spans="1:27" ht="15.75" customHeight="1" x14ac:dyDescent="0.2">
      <c r="A52" s="438" t="s">
        <v>75</v>
      </c>
      <c r="B52" s="18" t="s">
        <v>751</v>
      </c>
      <c r="C52" s="375" t="s">
        <v>531</v>
      </c>
      <c r="D52" s="303" t="s">
        <v>761</v>
      </c>
      <c r="E52" s="240" t="s">
        <v>451</v>
      </c>
      <c r="F52" s="161" t="s">
        <v>452</v>
      </c>
      <c r="G52" s="179"/>
      <c r="H52" s="161"/>
      <c r="I52" s="18" t="s">
        <v>74</v>
      </c>
      <c r="J52" s="17" t="s">
        <v>73</v>
      </c>
      <c r="K52" s="18" t="s">
        <v>74</v>
      </c>
      <c r="L52" s="304" t="s">
        <v>1074</v>
      </c>
      <c r="M52" s="30">
        <v>45881</v>
      </c>
      <c r="N52" s="30">
        <v>45881</v>
      </c>
      <c r="O52" s="495"/>
      <c r="P52" s="282"/>
      <c r="Q52" s="160">
        <v>0</v>
      </c>
      <c r="R52" s="160">
        <v>0</v>
      </c>
      <c r="S52" s="153">
        <f t="shared" ref="S52:S66" si="15">Q52+R52</f>
        <v>0</v>
      </c>
      <c r="T52" s="223">
        <v>0</v>
      </c>
      <c r="U52" s="377">
        <v>0</v>
      </c>
      <c r="V52" s="18">
        <v>1</v>
      </c>
      <c r="W52" s="493">
        <v>302.08</v>
      </c>
      <c r="X52" s="161">
        <v>0.5</v>
      </c>
      <c r="Y52" s="515">
        <f t="shared" si="13"/>
        <v>302.08</v>
      </c>
      <c r="Z52" s="515">
        <f t="shared" si="14"/>
        <v>302.08</v>
      </c>
      <c r="AA52" s="161" t="s">
        <v>453</v>
      </c>
    </row>
    <row r="53" spans="1:27" ht="15.75" customHeight="1" x14ac:dyDescent="0.2">
      <c r="A53" s="438" t="s">
        <v>75</v>
      </c>
      <c r="B53" s="18" t="s">
        <v>751</v>
      </c>
      <c r="C53" s="381" t="s">
        <v>1076</v>
      </c>
      <c r="D53" s="303" t="s">
        <v>1077</v>
      </c>
      <c r="E53" s="240" t="s">
        <v>451</v>
      </c>
      <c r="F53" s="161" t="s">
        <v>452</v>
      </c>
      <c r="G53" s="179"/>
      <c r="H53" s="161"/>
      <c r="I53" s="18" t="s">
        <v>74</v>
      </c>
      <c r="J53" s="17" t="s">
        <v>73</v>
      </c>
      <c r="K53" s="18" t="s">
        <v>74</v>
      </c>
      <c r="L53" s="304" t="s">
        <v>1073</v>
      </c>
      <c r="M53" s="391">
        <v>45880</v>
      </c>
      <c r="N53" s="30">
        <v>45880</v>
      </c>
      <c r="O53" s="495"/>
      <c r="P53" s="282"/>
      <c r="Q53" s="282">
        <v>0</v>
      </c>
      <c r="R53" s="160">
        <v>0</v>
      </c>
      <c r="S53" s="153">
        <f t="shared" si="15"/>
        <v>0</v>
      </c>
      <c r="T53" s="223">
        <v>0</v>
      </c>
      <c r="U53" s="377">
        <v>0</v>
      </c>
      <c r="V53" s="18">
        <v>1</v>
      </c>
      <c r="W53" s="493">
        <v>302.08</v>
      </c>
      <c r="X53" s="161">
        <v>0.5</v>
      </c>
      <c r="Y53" s="515">
        <f t="shared" si="13"/>
        <v>302.08</v>
      </c>
      <c r="Z53" s="515">
        <f t="shared" si="14"/>
        <v>302.08</v>
      </c>
      <c r="AA53" s="161" t="s">
        <v>453</v>
      </c>
    </row>
    <row r="54" spans="1:27" ht="15.75" customHeight="1" x14ac:dyDescent="0.2">
      <c r="A54" s="438" t="s">
        <v>75</v>
      </c>
      <c r="B54" s="18" t="s">
        <v>751</v>
      </c>
      <c r="C54" s="177" t="s">
        <v>1078</v>
      </c>
      <c r="D54" s="303" t="s">
        <v>1079</v>
      </c>
      <c r="E54" s="18" t="s">
        <v>451</v>
      </c>
      <c r="F54" s="259" t="s">
        <v>452</v>
      </c>
      <c r="G54" s="179"/>
      <c r="H54" s="161"/>
      <c r="I54" s="18" t="s">
        <v>74</v>
      </c>
      <c r="J54" s="17" t="s">
        <v>73</v>
      </c>
      <c r="K54" s="18" t="s">
        <v>74</v>
      </c>
      <c r="L54" s="304" t="s">
        <v>1073</v>
      </c>
      <c r="M54" s="391">
        <v>45880</v>
      </c>
      <c r="N54" s="30">
        <v>45880</v>
      </c>
      <c r="O54" s="495"/>
      <c r="P54" s="282"/>
      <c r="Q54" s="282">
        <v>0</v>
      </c>
      <c r="R54" s="160">
        <v>0</v>
      </c>
      <c r="S54" s="153">
        <f t="shared" si="15"/>
        <v>0</v>
      </c>
      <c r="T54" s="223">
        <v>0</v>
      </c>
      <c r="U54" s="377">
        <v>0</v>
      </c>
      <c r="V54" s="18">
        <v>1</v>
      </c>
      <c r="W54" s="493">
        <v>302.08</v>
      </c>
      <c r="X54" s="161">
        <v>0.5</v>
      </c>
      <c r="Y54" s="515">
        <f t="shared" si="13"/>
        <v>302.08</v>
      </c>
      <c r="Z54" s="515">
        <f t="shared" si="14"/>
        <v>302.08</v>
      </c>
      <c r="AA54" s="161" t="s">
        <v>453</v>
      </c>
    </row>
    <row r="55" spans="1:27" ht="15.75" customHeight="1" x14ac:dyDescent="0.2">
      <c r="A55" s="438" t="s">
        <v>75</v>
      </c>
      <c r="B55" s="18" t="s">
        <v>751</v>
      </c>
      <c r="C55" s="177" t="s">
        <v>566</v>
      </c>
      <c r="D55" s="303" t="s">
        <v>567</v>
      </c>
      <c r="E55" s="18" t="s">
        <v>451</v>
      </c>
      <c r="F55" s="259" t="s">
        <v>452</v>
      </c>
      <c r="G55" s="179"/>
      <c r="H55" s="161"/>
      <c r="I55" s="18" t="s">
        <v>74</v>
      </c>
      <c r="J55" s="17" t="s">
        <v>73</v>
      </c>
      <c r="K55" s="18" t="s">
        <v>74</v>
      </c>
      <c r="L55" s="304" t="s">
        <v>1073</v>
      </c>
      <c r="M55" s="391">
        <v>45853</v>
      </c>
      <c r="N55" s="30">
        <v>45853</v>
      </c>
      <c r="O55" s="495"/>
      <c r="P55" s="282"/>
      <c r="Q55" s="282">
        <v>0</v>
      </c>
      <c r="R55" s="160">
        <v>0</v>
      </c>
      <c r="S55" s="153">
        <f t="shared" si="15"/>
        <v>0</v>
      </c>
      <c r="T55" s="223">
        <v>0</v>
      </c>
      <c r="U55" s="377">
        <v>0</v>
      </c>
      <c r="V55" s="18">
        <v>1</v>
      </c>
      <c r="W55" s="493">
        <v>302.08</v>
      </c>
      <c r="X55" s="161">
        <v>0.5</v>
      </c>
      <c r="Y55" s="515">
        <f t="shared" si="13"/>
        <v>302.08</v>
      </c>
      <c r="Z55" s="515">
        <f t="shared" si="14"/>
        <v>302.08</v>
      </c>
      <c r="AA55" s="161" t="s">
        <v>453</v>
      </c>
    </row>
    <row r="56" spans="1:27" ht="15.75" customHeight="1" x14ac:dyDescent="0.2">
      <c r="A56" s="438" t="s">
        <v>75</v>
      </c>
      <c r="B56" s="18" t="s">
        <v>751</v>
      </c>
      <c r="C56" s="177" t="s">
        <v>1080</v>
      </c>
      <c r="D56" s="303" t="s">
        <v>1081</v>
      </c>
      <c r="E56" s="18" t="s">
        <v>451</v>
      </c>
      <c r="F56" s="259" t="s">
        <v>452</v>
      </c>
      <c r="G56" s="179"/>
      <c r="H56" s="161"/>
      <c r="I56" s="18" t="s">
        <v>74</v>
      </c>
      <c r="J56" s="17" t="s">
        <v>73</v>
      </c>
      <c r="K56" s="18" t="s">
        <v>74</v>
      </c>
      <c r="L56" s="304" t="s">
        <v>1073</v>
      </c>
      <c r="M56" s="391">
        <v>45853</v>
      </c>
      <c r="N56" s="30">
        <v>45853</v>
      </c>
      <c r="O56" s="30"/>
      <c r="P56" s="496"/>
      <c r="Q56" s="282">
        <v>0</v>
      </c>
      <c r="R56" s="160">
        <v>0</v>
      </c>
      <c r="S56" s="153">
        <f t="shared" si="15"/>
        <v>0</v>
      </c>
      <c r="T56" s="223">
        <v>0</v>
      </c>
      <c r="U56" s="377">
        <v>0</v>
      </c>
      <c r="V56" s="18">
        <v>1</v>
      </c>
      <c r="W56" s="493">
        <v>302.08</v>
      </c>
      <c r="X56" s="161">
        <v>0.5</v>
      </c>
      <c r="Y56" s="515">
        <f t="shared" si="13"/>
        <v>302.08</v>
      </c>
      <c r="Z56" s="515">
        <f t="shared" si="14"/>
        <v>302.08</v>
      </c>
      <c r="AA56" s="161" t="s">
        <v>453</v>
      </c>
    </row>
    <row r="57" spans="1:27" ht="15.75" customHeight="1" x14ac:dyDescent="0.2">
      <c r="A57" s="438" t="s">
        <v>75</v>
      </c>
      <c r="B57" s="18" t="s">
        <v>751</v>
      </c>
      <c r="C57" s="381" t="s">
        <v>455</v>
      </c>
      <c r="D57" s="303" t="s">
        <v>493</v>
      </c>
      <c r="E57" s="18" t="s">
        <v>451</v>
      </c>
      <c r="F57" s="259" t="s">
        <v>452</v>
      </c>
      <c r="G57" s="179"/>
      <c r="H57" s="161"/>
      <c r="I57" s="18" t="s">
        <v>74</v>
      </c>
      <c r="J57" s="17" t="s">
        <v>73</v>
      </c>
      <c r="K57" s="18" t="s">
        <v>74</v>
      </c>
      <c r="L57" s="304" t="s">
        <v>1082</v>
      </c>
      <c r="M57" s="391">
        <v>45855</v>
      </c>
      <c r="N57" s="30">
        <v>45855</v>
      </c>
      <c r="O57" s="30"/>
      <c r="P57" s="496"/>
      <c r="Q57" s="282">
        <v>0</v>
      </c>
      <c r="R57" s="160">
        <v>0</v>
      </c>
      <c r="S57" s="153">
        <f t="shared" si="15"/>
        <v>0</v>
      </c>
      <c r="T57" s="223">
        <v>0</v>
      </c>
      <c r="U57" s="377">
        <v>0</v>
      </c>
      <c r="V57" s="18">
        <v>1</v>
      </c>
      <c r="W57" s="493">
        <v>302.08</v>
      </c>
      <c r="X57" s="161">
        <v>0.5</v>
      </c>
      <c r="Y57" s="516">
        <f t="shared" si="13"/>
        <v>302.08</v>
      </c>
      <c r="Z57" s="514">
        <f t="shared" si="14"/>
        <v>302.08</v>
      </c>
      <c r="AA57" s="161" t="s">
        <v>453</v>
      </c>
    </row>
    <row r="58" spans="1:27" ht="15.75" customHeight="1" x14ac:dyDescent="0.2">
      <c r="A58" s="438" t="s">
        <v>75</v>
      </c>
      <c r="B58" s="18" t="s">
        <v>751</v>
      </c>
      <c r="C58" s="177" t="s">
        <v>460</v>
      </c>
      <c r="D58" s="303" t="s">
        <v>501</v>
      </c>
      <c r="E58" s="18" t="s">
        <v>451</v>
      </c>
      <c r="F58" s="259" t="s">
        <v>452</v>
      </c>
      <c r="G58" s="179"/>
      <c r="H58" s="161"/>
      <c r="I58" s="18" t="s">
        <v>74</v>
      </c>
      <c r="J58" s="17" t="s">
        <v>73</v>
      </c>
      <c r="K58" s="18" t="s">
        <v>74</v>
      </c>
      <c r="L58" s="304" t="s">
        <v>1082</v>
      </c>
      <c r="M58" s="391">
        <v>45855</v>
      </c>
      <c r="N58" s="30">
        <v>45855</v>
      </c>
      <c r="O58" s="30"/>
      <c r="P58" s="496"/>
      <c r="Q58" s="282">
        <v>0</v>
      </c>
      <c r="R58" s="160">
        <v>0</v>
      </c>
      <c r="S58" s="153">
        <f t="shared" si="15"/>
        <v>0</v>
      </c>
      <c r="T58" s="223">
        <v>0</v>
      </c>
      <c r="U58" s="377">
        <v>0</v>
      </c>
      <c r="V58" s="18">
        <v>1</v>
      </c>
      <c r="W58" s="493">
        <v>302.08</v>
      </c>
      <c r="X58" s="161">
        <v>0.5</v>
      </c>
      <c r="Y58" s="516">
        <f t="shared" si="13"/>
        <v>302.08</v>
      </c>
      <c r="Z58" s="514">
        <f t="shared" si="14"/>
        <v>302.08</v>
      </c>
      <c r="AA58" s="161" t="s">
        <v>453</v>
      </c>
    </row>
    <row r="59" spans="1:27" ht="15.75" customHeight="1" x14ac:dyDescent="0.2">
      <c r="A59" s="438" t="s">
        <v>75</v>
      </c>
      <c r="B59" s="18" t="s">
        <v>751</v>
      </c>
      <c r="C59" s="177" t="s">
        <v>499</v>
      </c>
      <c r="D59" s="303" t="s">
        <v>500</v>
      </c>
      <c r="E59" s="18" t="s">
        <v>451</v>
      </c>
      <c r="F59" s="259" t="s">
        <v>452</v>
      </c>
      <c r="G59" s="179"/>
      <c r="H59" s="161"/>
      <c r="I59" s="18" t="s">
        <v>74</v>
      </c>
      <c r="J59" s="17" t="s">
        <v>73</v>
      </c>
      <c r="K59" s="18" t="s">
        <v>74</v>
      </c>
      <c r="L59" s="304" t="s">
        <v>1083</v>
      </c>
      <c r="M59" s="391">
        <v>45876</v>
      </c>
      <c r="N59" s="30">
        <v>45876</v>
      </c>
      <c r="O59" s="30"/>
      <c r="P59" s="496"/>
      <c r="Q59" s="282">
        <v>0</v>
      </c>
      <c r="R59" s="160">
        <v>0</v>
      </c>
      <c r="S59" s="153">
        <f t="shared" si="15"/>
        <v>0</v>
      </c>
      <c r="T59" s="223">
        <v>0</v>
      </c>
      <c r="U59" s="377">
        <v>0</v>
      </c>
      <c r="V59" s="18">
        <v>1</v>
      </c>
      <c r="W59" s="493">
        <v>302.08</v>
      </c>
      <c r="X59" s="161">
        <v>0.5</v>
      </c>
      <c r="Y59" s="516">
        <f t="shared" si="13"/>
        <v>302.08</v>
      </c>
      <c r="Z59" s="514">
        <f t="shared" si="14"/>
        <v>302.08</v>
      </c>
      <c r="AA59" s="161" t="s">
        <v>453</v>
      </c>
    </row>
    <row r="60" spans="1:27" ht="15.75" customHeight="1" x14ac:dyDescent="0.2">
      <c r="A60" s="438" t="s">
        <v>75</v>
      </c>
      <c r="B60" s="18" t="s">
        <v>751</v>
      </c>
      <c r="C60" s="177" t="s">
        <v>563</v>
      </c>
      <c r="D60" s="394" t="s">
        <v>564</v>
      </c>
      <c r="E60" s="18" t="s">
        <v>451</v>
      </c>
      <c r="F60" s="259" t="s">
        <v>452</v>
      </c>
      <c r="G60" s="179"/>
      <c r="H60" s="161"/>
      <c r="I60" s="18" t="s">
        <v>74</v>
      </c>
      <c r="J60" s="17" t="s">
        <v>73</v>
      </c>
      <c r="K60" s="18" t="s">
        <v>74</v>
      </c>
      <c r="L60" s="304" t="s">
        <v>1084</v>
      </c>
      <c r="M60" s="391">
        <v>45876</v>
      </c>
      <c r="N60" s="30">
        <v>45876</v>
      </c>
      <c r="O60" s="30"/>
      <c r="P60" s="496"/>
      <c r="Q60" s="282">
        <v>0</v>
      </c>
      <c r="R60" s="160">
        <v>0</v>
      </c>
      <c r="S60" s="153">
        <f t="shared" si="15"/>
        <v>0</v>
      </c>
      <c r="T60" s="223">
        <v>0</v>
      </c>
      <c r="U60" s="377">
        <v>0</v>
      </c>
      <c r="V60" s="18">
        <v>1</v>
      </c>
      <c r="W60" s="493">
        <v>302.08</v>
      </c>
      <c r="X60" s="161">
        <v>0.5</v>
      </c>
      <c r="Y60" s="516">
        <f t="shared" si="13"/>
        <v>302.08</v>
      </c>
      <c r="Z60" s="514">
        <f t="shared" si="14"/>
        <v>302.08</v>
      </c>
      <c r="AA60" s="161" t="s">
        <v>453</v>
      </c>
    </row>
    <row r="61" spans="1:27" ht="15.75" customHeight="1" x14ac:dyDescent="0.2">
      <c r="A61" s="438" t="s">
        <v>75</v>
      </c>
      <c r="B61" s="18" t="s">
        <v>751</v>
      </c>
      <c r="C61" s="381" t="s">
        <v>455</v>
      </c>
      <c r="D61" s="303" t="s">
        <v>493</v>
      </c>
      <c r="E61" s="18" t="s">
        <v>451</v>
      </c>
      <c r="F61" s="259" t="s">
        <v>452</v>
      </c>
      <c r="G61" s="179"/>
      <c r="H61" s="161"/>
      <c r="I61" s="18" t="s">
        <v>74</v>
      </c>
      <c r="J61" s="17" t="s">
        <v>73</v>
      </c>
      <c r="K61" s="18" t="s">
        <v>74</v>
      </c>
      <c r="L61" s="304" t="s">
        <v>1084</v>
      </c>
      <c r="M61" s="391">
        <v>45876</v>
      </c>
      <c r="N61" s="30">
        <v>45876</v>
      </c>
      <c r="O61" s="30"/>
      <c r="P61" s="496"/>
      <c r="Q61" s="282">
        <v>0</v>
      </c>
      <c r="R61" s="160">
        <v>0</v>
      </c>
      <c r="S61" s="153">
        <f t="shared" si="15"/>
        <v>0</v>
      </c>
      <c r="T61" s="223">
        <v>0</v>
      </c>
      <c r="U61" s="377">
        <v>0</v>
      </c>
      <c r="V61" s="18">
        <v>1</v>
      </c>
      <c r="W61" s="493">
        <v>302.08</v>
      </c>
      <c r="X61" s="161">
        <v>0.5</v>
      </c>
      <c r="Y61" s="516">
        <f t="shared" si="13"/>
        <v>302.08</v>
      </c>
      <c r="Z61" s="514">
        <f t="shared" si="14"/>
        <v>302.08</v>
      </c>
      <c r="AA61" s="161" t="s">
        <v>453</v>
      </c>
    </row>
    <row r="62" spans="1:27" ht="15.75" customHeight="1" x14ac:dyDescent="0.2">
      <c r="A62" s="438" t="s">
        <v>75</v>
      </c>
      <c r="B62" s="18" t="s">
        <v>751</v>
      </c>
      <c r="C62" s="177" t="s">
        <v>495</v>
      </c>
      <c r="D62" s="393" t="s">
        <v>496</v>
      </c>
      <c r="E62" s="18" t="s">
        <v>451</v>
      </c>
      <c r="F62" s="259" t="s">
        <v>452</v>
      </c>
      <c r="G62" s="179"/>
      <c r="H62" s="179"/>
      <c r="I62" s="18" t="s">
        <v>74</v>
      </c>
      <c r="J62" s="17" t="s">
        <v>73</v>
      </c>
      <c r="K62" s="18" t="s">
        <v>74</v>
      </c>
      <c r="L62" s="40" t="s">
        <v>1085</v>
      </c>
      <c r="M62" s="391">
        <v>45874</v>
      </c>
      <c r="N62" s="390">
        <v>45876</v>
      </c>
      <c r="O62" s="159"/>
      <c r="P62" s="159"/>
      <c r="Q62" s="160">
        <v>0</v>
      </c>
      <c r="R62" s="160">
        <v>0</v>
      </c>
      <c r="S62" s="153">
        <f>Q75+R62</f>
        <v>0</v>
      </c>
      <c r="T62" s="223">
        <v>0</v>
      </c>
      <c r="U62" s="377">
        <v>0</v>
      </c>
      <c r="V62" s="18">
        <v>2</v>
      </c>
      <c r="W62" s="493">
        <v>302.08</v>
      </c>
      <c r="X62" s="161">
        <v>2</v>
      </c>
      <c r="Y62" s="516">
        <f t="shared" si="13"/>
        <v>604.16</v>
      </c>
      <c r="Z62" s="514">
        <f t="shared" si="14"/>
        <v>604.16</v>
      </c>
      <c r="AA62" s="161" t="s">
        <v>453</v>
      </c>
    </row>
    <row r="63" spans="1:27" ht="15.75" customHeight="1" x14ac:dyDescent="0.2">
      <c r="A63" s="438" t="s">
        <v>75</v>
      </c>
      <c r="B63" s="18" t="s">
        <v>751</v>
      </c>
      <c r="C63" s="177" t="s">
        <v>557</v>
      </c>
      <c r="D63" s="303" t="s">
        <v>558</v>
      </c>
      <c r="E63" s="18" t="s">
        <v>451</v>
      </c>
      <c r="F63" s="259" t="s">
        <v>452</v>
      </c>
      <c r="G63" s="179"/>
      <c r="H63" s="179"/>
      <c r="I63" s="18" t="s">
        <v>74</v>
      </c>
      <c r="J63" s="17" t="s">
        <v>73</v>
      </c>
      <c r="K63" s="18" t="s">
        <v>74</v>
      </c>
      <c r="L63" s="40" t="s">
        <v>1085</v>
      </c>
      <c r="M63" s="391">
        <v>45874</v>
      </c>
      <c r="N63" s="390">
        <v>45876</v>
      </c>
      <c r="O63" s="159"/>
      <c r="P63" s="159"/>
      <c r="Q63" s="160">
        <v>0</v>
      </c>
      <c r="R63" s="160">
        <v>0</v>
      </c>
      <c r="S63" s="153">
        <f>Q87+R63</f>
        <v>0</v>
      </c>
      <c r="T63" s="223">
        <v>0</v>
      </c>
      <c r="U63" s="377">
        <v>0</v>
      </c>
      <c r="V63" s="18">
        <v>2</v>
      </c>
      <c r="W63" s="493">
        <v>302.08</v>
      </c>
      <c r="X63" s="161">
        <v>2</v>
      </c>
      <c r="Y63" s="516">
        <f t="shared" si="13"/>
        <v>604.16</v>
      </c>
      <c r="Z63" s="514">
        <f t="shared" si="14"/>
        <v>604.16</v>
      </c>
      <c r="AA63" s="161" t="s">
        <v>453</v>
      </c>
    </row>
    <row r="64" spans="1:27" ht="15.75" customHeight="1" x14ac:dyDescent="0.2">
      <c r="A64" s="438" t="s">
        <v>75</v>
      </c>
      <c r="B64" s="18" t="s">
        <v>751</v>
      </c>
      <c r="C64" s="177" t="s">
        <v>460</v>
      </c>
      <c r="D64" s="303" t="s">
        <v>501</v>
      </c>
      <c r="E64" s="18" t="s">
        <v>451</v>
      </c>
      <c r="F64" s="259" t="s">
        <v>452</v>
      </c>
      <c r="G64" s="179"/>
      <c r="H64" s="161"/>
      <c r="I64" s="18" t="s">
        <v>74</v>
      </c>
      <c r="J64" s="17" t="s">
        <v>73</v>
      </c>
      <c r="K64" s="18" t="s">
        <v>74</v>
      </c>
      <c r="L64" s="304" t="s">
        <v>593</v>
      </c>
      <c r="M64" s="391">
        <v>45876</v>
      </c>
      <c r="N64" s="30">
        <v>45877</v>
      </c>
      <c r="O64" s="30"/>
      <c r="P64" s="496"/>
      <c r="Q64" s="282">
        <v>0</v>
      </c>
      <c r="R64" s="160">
        <v>0</v>
      </c>
      <c r="S64" s="153">
        <f t="shared" ref="S64" si="16">Q64+R64</f>
        <v>0</v>
      </c>
      <c r="T64" s="223">
        <v>0</v>
      </c>
      <c r="U64" s="377">
        <v>0</v>
      </c>
      <c r="V64" s="18">
        <v>2</v>
      </c>
      <c r="W64" s="493">
        <v>302.08</v>
      </c>
      <c r="X64" s="161">
        <v>2</v>
      </c>
      <c r="Y64" s="516">
        <f t="shared" si="13"/>
        <v>604.16</v>
      </c>
      <c r="Z64" s="514">
        <f t="shared" si="14"/>
        <v>604.16</v>
      </c>
      <c r="AA64" s="161" t="s">
        <v>453</v>
      </c>
    </row>
    <row r="65" spans="1:27" ht="28.5" x14ac:dyDescent="0.2">
      <c r="A65" s="438" t="s">
        <v>75</v>
      </c>
      <c r="B65" s="18" t="s">
        <v>751</v>
      </c>
      <c r="C65" s="177" t="s">
        <v>506</v>
      </c>
      <c r="D65" s="303" t="s">
        <v>507</v>
      </c>
      <c r="E65" s="18" t="s">
        <v>451</v>
      </c>
      <c r="F65" s="259" t="s">
        <v>452</v>
      </c>
      <c r="G65" s="179"/>
      <c r="H65" s="179"/>
      <c r="I65" s="18" t="s">
        <v>74</v>
      </c>
      <c r="J65" s="17" t="s">
        <v>73</v>
      </c>
      <c r="K65" s="18" t="s">
        <v>74</v>
      </c>
      <c r="L65" s="40" t="s">
        <v>1086</v>
      </c>
      <c r="M65" s="391">
        <v>45875</v>
      </c>
      <c r="N65" s="390">
        <v>45875</v>
      </c>
      <c r="O65" s="159"/>
      <c r="P65" s="159"/>
      <c r="Q65" s="160">
        <v>0</v>
      </c>
      <c r="R65" s="160">
        <v>0</v>
      </c>
      <c r="S65" s="153">
        <f>Q88+R65</f>
        <v>0</v>
      </c>
      <c r="T65" s="223">
        <v>0</v>
      </c>
      <c r="U65" s="377">
        <v>0</v>
      </c>
      <c r="V65" s="18">
        <v>1</v>
      </c>
      <c r="W65" s="493">
        <v>302.08</v>
      </c>
      <c r="X65" s="18">
        <v>0.5</v>
      </c>
      <c r="Y65" s="516">
        <f t="shared" si="13"/>
        <v>302.08</v>
      </c>
      <c r="Z65" s="514">
        <f t="shared" si="14"/>
        <v>302.08</v>
      </c>
      <c r="AA65" s="161" t="s">
        <v>453</v>
      </c>
    </row>
    <row r="66" spans="1:27" ht="14.25" x14ac:dyDescent="0.2">
      <c r="A66" s="438" t="s">
        <v>75</v>
      </c>
      <c r="B66" s="18" t="s">
        <v>751</v>
      </c>
      <c r="C66" s="177" t="s">
        <v>502</v>
      </c>
      <c r="D66" s="394" t="s">
        <v>503</v>
      </c>
      <c r="E66" s="18" t="s">
        <v>451</v>
      </c>
      <c r="F66" s="259" t="s">
        <v>452</v>
      </c>
      <c r="G66" s="179"/>
      <c r="H66" s="161"/>
      <c r="I66" s="18" t="s">
        <v>74</v>
      </c>
      <c r="J66" s="17" t="s">
        <v>73</v>
      </c>
      <c r="K66" s="18" t="s">
        <v>74</v>
      </c>
      <c r="L66" s="304" t="s">
        <v>1083</v>
      </c>
      <c r="M66" s="391">
        <v>45876</v>
      </c>
      <c r="N66" s="30">
        <v>45876</v>
      </c>
      <c r="O66" s="30"/>
      <c r="P66" s="496"/>
      <c r="Q66" s="282">
        <v>0</v>
      </c>
      <c r="R66" s="160">
        <v>0</v>
      </c>
      <c r="S66" s="153">
        <f t="shared" si="15"/>
        <v>0</v>
      </c>
      <c r="T66" s="223">
        <v>0</v>
      </c>
      <c r="U66" s="377">
        <v>0</v>
      </c>
      <c r="V66" s="18">
        <v>1</v>
      </c>
      <c r="W66" s="493">
        <v>302.08</v>
      </c>
      <c r="X66" s="161">
        <v>0.5</v>
      </c>
      <c r="Y66" s="516">
        <f t="shared" si="13"/>
        <v>302.08</v>
      </c>
      <c r="Z66" s="514">
        <f t="shared" si="14"/>
        <v>302.08</v>
      </c>
      <c r="AA66" s="161" t="s">
        <v>453</v>
      </c>
    </row>
    <row r="67" spans="1:27" ht="28.5" x14ac:dyDescent="0.2">
      <c r="A67" s="438" t="s">
        <v>75</v>
      </c>
      <c r="B67" s="18" t="s">
        <v>751</v>
      </c>
      <c r="C67" s="177" t="s">
        <v>569</v>
      </c>
      <c r="D67" s="394" t="s">
        <v>570</v>
      </c>
      <c r="E67" s="18" t="s">
        <v>451</v>
      </c>
      <c r="F67" s="259" t="s">
        <v>452</v>
      </c>
      <c r="G67" s="179"/>
      <c r="H67" s="179"/>
      <c r="I67" s="18" t="s">
        <v>74</v>
      </c>
      <c r="J67" s="17" t="s">
        <v>73</v>
      </c>
      <c r="K67" s="18" t="s">
        <v>74</v>
      </c>
      <c r="L67" s="40" t="s">
        <v>1086</v>
      </c>
      <c r="M67" s="391">
        <v>45875</v>
      </c>
      <c r="N67" s="390">
        <v>45875</v>
      </c>
      <c r="O67" s="491"/>
      <c r="P67" s="159"/>
      <c r="Q67" s="160">
        <v>0</v>
      </c>
      <c r="R67" s="160">
        <v>0</v>
      </c>
      <c r="S67" s="153">
        <f>Q92+R67</f>
        <v>0</v>
      </c>
      <c r="T67" s="223">
        <v>0</v>
      </c>
      <c r="U67" s="377">
        <v>0</v>
      </c>
      <c r="V67" s="18">
        <v>1</v>
      </c>
      <c r="W67" s="493">
        <v>302.08</v>
      </c>
      <c r="X67" s="18">
        <v>0.5</v>
      </c>
      <c r="Y67" s="517">
        <f t="shared" si="13"/>
        <v>302.08</v>
      </c>
      <c r="Z67" s="517">
        <f t="shared" si="14"/>
        <v>302.08</v>
      </c>
      <c r="AA67" s="259" t="s">
        <v>453</v>
      </c>
    </row>
    <row r="68" spans="1:27" ht="15.75" customHeight="1" x14ac:dyDescent="0.2">
      <c r="A68" s="438" t="s">
        <v>75</v>
      </c>
      <c r="B68" s="18" t="s">
        <v>751</v>
      </c>
      <c r="C68" s="497" t="s">
        <v>499</v>
      </c>
      <c r="D68" s="498" t="s">
        <v>500</v>
      </c>
      <c r="E68" s="244" t="s">
        <v>451</v>
      </c>
      <c r="F68" s="240" t="s">
        <v>452</v>
      </c>
      <c r="G68" s="384"/>
      <c r="H68" s="223"/>
      <c r="I68" s="244" t="s">
        <v>74</v>
      </c>
      <c r="J68" s="499" t="s">
        <v>73</v>
      </c>
      <c r="K68" s="244" t="s">
        <v>74</v>
      </c>
      <c r="L68" s="500" t="s">
        <v>1087</v>
      </c>
      <c r="M68" s="501">
        <v>45881</v>
      </c>
      <c r="N68" s="502">
        <v>45882</v>
      </c>
      <c r="O68" s="502"/>
      <c r="P68" s="496"/>
      <c r="Q68" s="282">
        <v>0</v>
      </c>
      <c r="R68" s="282">
        <v>0</v>
      </c>
      <c r="S68" s="285">
        <f t="shared" ref="S68" si="17">Q68+R68</f>
        <v>0</v>
      </c>
      <c r="T68" s="223">
        <v>0</v>
      </c>
      <c r="U68" s="383">
        <v>0</v>
      </c>
      <c r="V68" s="244">
        <v>2</v>
      </c>
      <c r="W68" s="503">
        <v>302.08</v>
      </c>
      <c r="X68" s="223">
        <v>2</v>
      </c>
      <c r="Y68" s="518">
        <f t="shared" si="13"/>
        <v>604.16</v>
      </c>
      <c r="Z68" s="519">
        <f t="shared" si="14"/>
        <v>604.16</v>
      </c>
      <c r="AA68" s="223" t="s">
        <v>453</v>
      </c>
    </row>
    <row r="69" spans="1:27" ht="15.75" customHeight="1" x14ac:dyDescent="0.2">
      <c r="A69" s="438" t="s">
        <v>75</v>
      </c>
      <c r="B69" s="18" t="s">
        <v>751</v>
      </c>
      <c r="C69" s="177" t="s">
        <v>488</v>
      </c>
      <c r="D69" s="303" t="s">
        <v>489</v>
      </c>
      <c r="E69" s="18" t="s">
        <v>451</v>
      </c>
      <c r="F69" s="18" t="s">
        <v>452</v>
      </c>
      <c r="G69" s="28"/>
      <c r="H69" s="28"/>
      <c r="I69" s="18" t="s">
        <v>74</v>
      </c>
      <c r="J69" s="17" t="s">
        <v>73</v>
      </c>
      <c r="K69" s="18" t="s">
        <v>74</v>
      </c>
      <c r="L69" s="304" t="s">
        <v>1073</v>
      </c>
      <c r="M69" s="30">
        <v>45883</v>
      </c>
      <c r="N69" s="30">
        <v>45883</v>
      </c>
      <c r="O69" s="30"/>
      <c r="P69" s="30"/>
      <c r="Q69" s="31">
        <v>0</v>
      </c>
      <c r="R69" s="31">
        <v>0</v>
      </c>
      <c r="S69" s="152">
        <f>Q94+R69</f>
        <v>0</v>
      </c>
      <c r="T69" s="18">
        <v>0</v>
      </c>
      <c r="U69" s="286">
        <v>0</v>
      </c>
      <c r="V69" s="18">
        <v>1</v>
      </c>
      <c r="W69" s="286">
        <v>302.08</v>
      </c>
      <c r="X69" s="18">
        <v>0.5</v>
      </c>
      <c r="Y69" s="517">
        <f t="shared" si="13"/>
        <v>302.08</v>
      </c>
      <c r="Z69" s="517">
        <f t="shared" si="14"/>
        <v>302.08</v>
      </c>
      <c r="AA69" s="18" t="s">
        <v>453</v>
      </c>
    </row>
    <row r="70" spans="1:27" ht="15.75" customHeight="1" x14ac:dyDescent="0.2">
      <c r="A70" s="438" t="s">
        <v>75</v>
      </c>
      <c r="B70" s="18" t="s">
        <v>751</v>
      </c>
      <c r="C70" s="381" t="s">
        <v>455</v>
      </c>
      <c r="D70" s="303" t="s">
        <v>493</v>
      </c>
      <c r="E70" s="18" t="s">
        <v>451</v>
      </c>
      <c r="F70" s="259" t="s">
        <v>452</v>
      </c>
      <c r="G70" s="179"/>
      <c r="H70" s="161"/>
      <c r="I70" s="18" t="s">
        <v>74</v>
      </c>
      <c r="J70" s="17" t="s">
        <v>73</v>
      </c>
      <c r="K70" s="18" t="s">
        <v>74</v>
      </c>
      <c r="L70" s="304" t="s">
        <v>1082</v>
      </c>
      <c r="M70" s="391">
        <v>45881</v>
      </c>
      <c r="N70" s="30">
        <v>45881</v>
      </c>
      <c r="O70" s="30"/>
      <c r="P70" s="496"/>
      <c r="Q70" s="282">
        <v>0</v>
      </c>
      <c r="R70" s="160">
        <v>0</v>
      </c>
      <c r="S70" s="153">
        <f t="shared" ref="S70" si="18">Q70+R70</f>
        <v>0</v>
      </c>
      <c r="T70" s="223">
        <v>0</v>
      </c>
      <c r="U70" s="377">
        <v>0</v>
      </c>
      <c r="V70" s="18">
        <v>1</v>
      </c>
      <c r="W70" s="493">
        <v>302.08</v>
      </c>
      <c r="X70" s="161">
        <v>0.5</v>
      </c>
      <c r="Y70" s="516">
        <f t="shared" si="13"/>
        <v>302.08</v>
      </c>
      <c r="Z70" s="514">
        <f t="shared" si="14"/>
        <v>302.08</v>
      </c>
      <c r="AA70" s="161" t="s">
        <v>453</v>
      </c>
    </row>
    <row r="71" spans="1:27" ht="15.75" customHeight="1" x14ac:dyDescent="0.2">
      <c r="A71" s="438" t="s">
        <v>75</v>
      </c>
      <c r="B71" s="18" t="s">
        <v>751</v>
      </c>
      <c r="C71" s="177" t="s">
        <v>495</v>
      </c>
      <c r="D71" s="393" t="s">
        <v>496</v>
      </c>
      <c r="E71" s="18" t="s">
        <v>451</v>
      </c>
      <c r="F71" s="259" t="s">
        <v>452</v>
      </c>
      <c r="G71" s="179"/>
      <c r="H71" s="179"/>
      <c r="I71" s="18" t="s">
        <v>74</v>
      </c>
      <c r="J71" s="17" t="s">
        <v>73</v>
      </c>
      <c r="K71" s="18" t="s">
        <v>74</v>
      </c>
      <c r="L71" s="40" t="s">
        <v>76</v>
      </c>
      <c r="M71" s="391">
        <v>45880</v>
      </c>
      <c r="N71" s="390">
        <v>45880</v>
      </c>
      <c r="O71" s="159"/>
      <c r="P71" s="159"/>
      <c r="Q71" s="160">
        <v>0</v>
      </c>
      <c r="R71" s="160">
        <v>0</v>
      </c>
      <c r="S71" s="153">
        <f>Q90+R71</f>
        <v>0</v>
      </c>
      <c r="T71" s="223">
        <v>0</v>
      </c>
      <c r="U71" s="377">
        <v>0</v>
      </c>
      <c r="V71" s="18">
        <v>1</v>
      </c>
      <c r="W71" s="493">
        <v>302.08</v>
      </c>
      <c r="X71" s="161">
        <v>0.5</v>
      </c>
      <c r="Y71" s="517">
        <f t="shared" si="13"/>
        <v>302.08</v>
      </c>
      <c r="Z71" s="516">
        <f t="shared" si="14"/>
        <v>302.08</v>
      </c>
      <c r="AA71" s="161" t="s">
        <v>453</v>
      </c>
    </row>
    <row r="72" spans="1:27" ht="15.75" customHeight="1" x14ac:dyDescent="0.2">
      <c r="A72" s="438" t="s">
        <v>75</v>
      </c>
      <c r="B72" s="18" t="s">
        <v>751</v>
      </c>
      <c r="C72" s="177" t="s">
        <v>557</v>
      </c>
      <c r="D72" s="303" t="s">
        <v>558</v>
      </c>
      <c r="E72" s="18" t="s">
        <v>451</v>
      </c>
      <c r="F72" s="259" t="s">
        <v>452</v>
      </c>
      <c r="G72" s="179"/>
      <c r="H72" s="179"/>
      <c r="I72" s="18" t="s">
        <v>74</v>
      </c>
      <c r="J72" s="17" t="s">
        <v>73</v>
      </c>
      <c r="K72" s="18" t="s">
        <v>74</v>
      </c>
      <c r="L72" s="40" t="s">
        <v>76</v>
      </c>
      <c r="M72" s="391">
        <v>45880</v>
      </c>
      <c r="N72" s="390">
        <v>45880</v>
      </c>
      <c r="O72" s="30"/>
      <c r="P72" s="159"/>
      <c r="Q72" s="490">
        <v>0</v>
      </c>
      <c r="R72" s="160">
        <v>0</v>
      </c>
      <c r="S72" s="153">
        <f>Q92+R72</f>
        <v>0</v>
      </c>
      <c r="T72" s="223">
        <v>0</v>
      </c>
      <c r="U72" s="377">
        <v>0</v>
      </c>
      <c r="V72" s="18">
        <v>1</v>
      </c>
      <c r="W72" s="493">
        <v>302.08</v>
      </c>
      <c r="X72" s="212">
        <v>0.5</v>
      </c>
      <c r="Y72" s="517">
        <f t="shared" si="1"/>
        <v>302.08</v>
      </c>
      <c r="Z72" s="516">
        <f t="shared" si="2"/>
        <v>302.08</v>
      </c>
      <c r="AA72" s="161" t="s">
        <v>453</v>
      </c>
    </row>
    <row r="73" spans="1:27" ht="15.75" customHeight="1" x14ac:dyDescent="0.2">
      <c r="A73" s="438" t="s">
        <v>75</v>
      </c>
      <c r="B73" s="18" t="s">
        <v>751</v>
      </c>
      <c r="C73" s="177" t="s">
        <v>460</v>
      </c>
      <c r="D73" s="303" t="s">
        <v>501</v>
      </c>
      <c r="E73" s="18" t="s">
        <v>451</v>
      </c>
      <c r="F73" s="259" t="s">
        <v>452</v>
      </c>
      <c r="G73" s="179"/>
      <c r="H73" s="161"/>
      <c r="I73" s="18" t="s">
        <v>74</v>
      </c>
      <c r="J73" s="17" t="s">
        <v>73</v>
      </c>
      <c r="K73" s="18" t="s">
        <v>74</v>
      </c>
      <c r="L73" s="304" t="s">
        <v>1082</v>
      </c>
      <c r="M73" s="391">
        <v>45881</v>
      </c>
      <c r="N73" s="30">
        <v>45881</v>
      </c>
      <c r="O73" s="30"/>
      <c r="P73" s="496"/>
      <c r="Q73" s="282">
        <v>0</v>
      </c>
      <c r="R73" s="160">
        <v>0</v>
      </c>
      <c r="S73" s="153">
        <f t="shared" ref="S73:S74" si="19">Q73+R73</f>
        <v>0</v>
      </c>
      <c r="T73" s="223">
        <v>0</v>
      </c>
      <c r="U73" s="377">
        <v>0</v>
      </c>
      <c r="V73" s="18">
        <v>1</v>
      </c>
      <c r="W73" s="493">
        <v>302.08</v>
      </c>
      <c r="X73" s="161">
        <v>0.5</v>
      </c>
      <c r="Y73" s="516">
        <f t="shared" si="1"/>
        <v>302.08</v>
      </c>
      <c r="Z73" s="514">
        <f t="shared" si="2"/>
        <v>302.08</v>
      </c>
      <c r="AA73" s="161" t="s">
        <v>453</v>
      </c>
    </row>
    <row r="74" spans="1:27" ht="15.75" customHeight="1" x14ac:dyDescent="0.2">
      <c r="A74" s="438" t="s">
        <v>75</v>
      </c>
      <c r="B74" s="18" t="s">
        <v>751</v>
      </c>
      <c r="C74" s="177" t="s">
        <v>502</v>
      </c>
      <c r="D74" s="303" t="s">
        <v>503</v>
      </c>
      <c r="E74" s="18" t="s">
        <v>451</v>
      </c>
      <c r="F74" s="259" t="s">
        <v>452</v>
      </c>
      <c r="G74" s="179"/>
      <c r="H74" s="161"/>
      <c r="I74" s="18" t="s">
        <v>74</v>
      </c>
      <c r="J74" s="17" t="s">
        <v>73</v>
      </c>
      <c r="K74" s="18" t="s">
        <v>74</v>
      </c>
      <c r="L74" s="304" t="s">
        <v>1087</v>
      </c>
      <c r="M74" s="391">
        <v>45881</v>
      </c>
      <c r="N74" s="30">
        <v>45882</v>
      </c>
      <c r="O74" s="30"/>
      <c r="P74" s="496"/>
      <c r="Q74" s="282">
        <v>0</v>
      </c>
      <c r="R74" s="160">
        <v>0</v>
      </c>
      <c r="S74" s="153">
        <f t="shared" si="19"/>
        <v>0</v>
      </c>
      <c r="T74" s="223">
        <v>0</v>
      </c>
      <c r="U74" s="377">
        <v>0</v>
      </c>
      <c r="V74" s="18">
        <v>2</v>
      </c>
      <c r="W74" s="493">
        <v>302.08</v>
      </c>
      <c r="X74" s="161">
        <v>2</v>
      </c>
      <c r="Y74" s="516">
        <f t="shared" si="1"/>
        <v>604.16</v>
      </c>
      <c r="Z74" s="514">
        <f t="shared" si="2"/>
        <v>604.16</v>
      </c>
      <c r="AA74" s="161" t="s">
        <v>453</v>
      </c>
    </row>
    <row r="75" spans="1:27" ht="15.75" customHeight="1" x14ac:dyDescent="0.2">
      <c r="A75" s="438" t="s">
        <v>75</v>
      </c>
      <c r="B75" s="18" t="s">
        <v>751</v>
      </c>
      <c r="C75" s="177" t="s">
        <v>497</v>
      </c>
      <c r="D75" s="303" t="s">
        <v>498</v>
      </c>
      <c r="E75" s="18" t="s">
        <v>451</v>
      </c>
      <c r="F75" s="259" t="s">
        <v>452</v>
      </c>
      <c r="G75" s="179"/>
      <c r="H75" s="179"/>
      <c r="I75" s="18" t="s">
        <v>74</v>
      </c>
      <c r="J75" s="17" t="s">
        <v>73</v>
      </c>
      <c r="K75" s="18" t="s">
        <v>74</v>
      </c>
      <c r="L75" s="40" t="s">
        <v>1071</v>
      </c>
      <c r="M75" s="391">
        <v>45883</v>
      </c>
      <c r="N75" s="390">
        <v>45883</v>
      </c>
      <c r="O75" s="159"/>
      <c r="P75" s="159"/>
      <c r="Q75" s="160">
        <v>0</v>
      </c>
      <c r="R75" s="160">
        <v>0</v>
      </c>
      <c r="S75" s="153">
        <f>Q96+R75</f>
        <v>0</v>
      </c>
      <c r="T75" s="223">
        <v>0</v>
      </c>
      <c r="U75" s="377">
        <v>0</v>
      </c>
      <c r="V75" s="18">
        <v>1</v>
      </c>
      <c r="W75" s="493">
        <v>302.08</v>
      </c>
      <c r="X75" s="18">
        <v>0.5</v>
      </c>
      <c r="Y75" s="517">
        <f t="shared" si="1"/>
        <v>302.08</v>
      </c>
      <c r="Z75" s="517">
        <f t="shared" si="2"/>
        <v>302.08</v>
      </c>
      <c r="AA75" s="161" t="s">
        <v>453</v>
      </c>
    </row>
    <row r="76" spans="1:27" ht="42.75" x14ac:dyDescent="0.2">
      <c r="A76" s="438" t="s">
        <v>75</v>
      </c>
      <c r="B76" s="18" t="s">
        <v>751</v>
      </c>
      <c r="C76" s="177" t="s">
        <v>506</v>
      </c>
      <c r="D76" s="303" t="s">
        <v>507</v>
      </c>
      <c r="E76" s="18" t="s">
        <v>451</v>
      </c>
      <c r="F76" s="259" t="s">
        <v>452</v>
      </c>
      <c r="G76" s="179"/>
      <c r="H76" s="179"/>
      <c r="I76" s="18" t="s">
        <v>74</v>
      </c>
      <c r="J76" s="17" t="s">
        <v>73</v>
      </c>
      <c r="K76" s="18" t="s">
        <v>74</v>
      </c>
      <c r="L76" s="40" t="s">
        <v>1088</v>
      </c>
      <c r="M76" s="391">
        <v>45880</v>
      </c>
      <c r="N76" s="390">
        <v>45884</v>
      </c>
      <c r="O76" s="159"/>
      <c r="P76" s="159"/>
      <c r="Q76" s="160">
        <v>0</v>
      </c>
      <c r="R76" s="160">
        <v>0</v>
      </c>
      <c r="S76" s="153">
        <f>Q100+R76</f>
        <v>0</v>
      </c>
      <c r="T76" s="223">
        <v>4</v>
      </c>
      <c r="U76" s="377">
        <v>604.16999999999996</v>
      </c>
      <c r="V76" s="18">
        <v>1</v>
      </c>
      <c r="W76" s="493">
        <v>302.08</v>
      </c>
      <c r="X76" s="18">
        <v>4.5</v>
      </c>
      <c r="Y76" s="516">
        <f t="shared" si="1"/>
        <v>2718.7599999999998</v>
      </c>
      <c r="Z76" s="514">
        <f t="shared" si="2"/>
        <v>2718.7599999999998</v>
      </c>
      <c r="AA76" s="161" t="s">
        <v>453</v>
      </c>
    </row>
    <row r="77" spans="1:27" ht="42.75" x14ac:dyDescent="0.2">
      <c r="A77" s="438" t="s">
        <v>75</v>
      </c>
      <c r="B77" s="18" t="s">
        <v>751</v>
      </c>
      <c r="C77" s="177" t="s">
        <v>569</v>
      </c>
      <c r="D77" s="303" t="s">
        <v>570</v>
      </c>
      <c r="E77" s="18" t="s">
        <v>451</v>
      </c>
      <c r="F77" s="259" t="s">
        <v>452</v>
      </c>
      <c r="G77" s="179"/>
      <c r="H77" s="179"/>
      <c r="I77" s="18" t="s">
        <v>74</v>
      </c>
      <c r="J77" s="17" t="s">
        <v>73</v>
      </c>
      <c r="K77" s="18" t="s">
        <v>74</v>
      </c>
      <c r="L77" s="40" t="s">
        <v>1088</v>
      </c>
      <c r="M77" s="391">
        <v>45880</v>
      </c>
      <c r="N77" s="390">
        <v>45884</v>
      </c>
      <c r="O77" s="159"/>
      <c r="P77" s="159"/>
      <c r="Q77" s="160">
        <v>0</v>
      </c>
      <c r="R77" s="160">
        <v>0</v>
      </c>
      <c r="S77" s="153">
        <f t="shared" ref="S77:S79" si="20">Q102+R77</f>
        <v>0</v>
      </c>
      <c r="T77" s="223">
        <v>4</v>
      </c>
      <c r="U77" s="377">
        <v>604.16999999999996</v>
      </c>
      <c r="V77" s="18">
        <v>1</v>
      </c>
      <c r="W77" s="493">
        <v>302.08</v>
      </c>
      <c r="X77" s="18">
        <v>4.5</v>
      </c>
      <c r="Y77" s="517">
        <f t="shared" si="1"/>
        <v>2718.7599999999998</v>
      </c>
      <c r="Z77" s="517">
        <f t="shared" si="2"/>
        <v>2718.7599999999998</v>
      </c>
      <c r="AA77" s="259" t="s">
        <v>453</v>
      </c>
    </row>
    <row r="78" spans="1:27" ht="15.75" customHeight="1" x14ac:dyDescent="0.2">
      <c r="A78" s="438" t="s">
        <v>75</v>
      </c>
      <c r="B78" s="18" t="s">
        <v>751</v>
      </c>
      <c r="C78" s="177" t="s">
        <v>480</v>
      </c>
      <c r="D78" s="303" t="s">
        <v>481</v>
      </c>
      <c r="E78" s="18" t="s">
        <v>451</v>
      </c>
      <c r="F78" s="259" t="s">
        <v>1089</v>
      </c>
      <c r="G78" s="179"/>
      <c r="H78" s="179"/>
      <c r="I78" s="18" t="s">
        <v>74</v>
      </c>
      <c r="J78" s="17" t="s">
        <v>73</v>
      </c>
      <c r="K78" s="18" t="s">
        <v>74</v>
      </c>
      <c r="L78" s="40" t="s">
        <v>76</v>
      </c>
      <c r="M78" s="391">
        <v>45876</v>
      </c>
      <c r="N78" s="390">
        <v>45876</v>
      </c>
      <c r="O78" s="159"/>
      <c r="P78" s="159"/>
      <c r="Q78" s="160">
        <v>0</v>
      </c>
      <c r="R78" s="160">
        <v>0</v>
      </c>
      <c r="S78" s="153">
        <f t="shared" si="20"/>
        <v>0</v>
      </c>
      <c r="T78" s="223">
        <v>0</v>
      </c>
      <c r="U78" s="377">
        <v>0</v>
      </c>
      <c r="V78" s="18">
        <v>1</v>
      </c>
      <c r="W78" s="493">
        <v>302.08</v>
      </c>
      <c r="X78" s="18">
        <v>0.5</v>
      </c>
      <c r="Y78" s="517">
        <f t="shared" si="1"/>
        <v>302.08</v>
      </c>
      <c r="Z78" s="517">
        <f t="shared" si="2"/>
        <v>302.08</v>
      </c>
      <c r="AA78" s="259" t="s">
        <v>453</v>
      </c>
    </row>
    <row r="79" spans="1:27" ht="15.75" customHeight="1" x14ac:dyDescent="0.2">
      <c r="A79" s="438" t="s">
        <v>75</v>
      </c>
      <c r="B79" s="18" t="s">
        <v>751</v>
      </c>
      <c r="C79" s="381" t="s">
        <v>1090</v>
      </c>
      <c r="D79" s="303" t="s">
        <v>1091</v>
      </c>
      <c r="E79" s="18" t="s">
        <v>451</v>
      </c>
      <c r="F79" s="259" t="s">
        <v>1089</v>
      </c>
      <c r="G79" s="179"/>
      <c r="H79" s="179"/>
      <c r="I79" s="18" t="s">
        <v>74</v>
      </c>
      <c r="J79" s="17" t="s">
        <v>73</v>
      </c>
      <c r="K79" s="18" t="s">
        <v>74</v>
      </c>
      <c r="L79" s="40" t="s">
        <v>76</v>
      </c>
      <c r="M79" s="391">
        <v>45876</v>
      </c>
      <c r="N79" s="390">
        <v>45876</v>
      </c>
      <c r="O79" s="159"/>
      <c r="P79" s="159"/>
      <c r="Q79" s="160">
        <v>0</v>
      </c>
      <c r="R79" s="160">
        <v>0</v>
      </c>
      <c r="S79" s="153">
        <f t="shared" si="20"/>
        <v>0</v>
      </c>
      <c r="T79" s="223">
        <v>0</v>
      </c>
      <c r="U79" s="377">
        <v>0</v>
      </c>
      <c r="V79" s="18">
        <v>1</v>
      </c>
      <c r="W79" s="493">
        <v>302.08</v>
      </c>
      <c r="X79" s="18">
        <v>0.5</v>
      </c>
      <c r="Y79" s="517">
        <f t="shared" si="1"/>
        <v>302.08</v>
      </c>
      <c r="Z79" s="517">
        <f t="shared" si="2"/>
        <v>302.08</v>
      </c>
      <c r="AA79" s="259" t="s">
        <v>453</v>
      </c>
    </row>
    <row r="80" spans="1:27" ht="15.75" customHeight="1" x14ac:dyDescent="0.2">
      <c r="A80" s="438" t="s">
        <v>75</v>
      </c>
      <c r="B80" s="18" t="s">
        <v>751</v>
      </c>
      <c r="C80" s="177" t="s">
        <v>1092</v>
      </c>
      <c r="D80" s="303" t="s">
        <v>698</v>
      </c>
      <c r="E80" s="18" t="s">
        <v>451</v>
      </c>
      <c r="F80" s="240" t="s">
        <v>1089</v>
      </c>
      <c r="G80" s="179"/>
      <c r="H80" s="179"/>
      <c r="I80" s="18" t="s">
        <v>74</v>
      </c>
      <c r="J80" s="17" t="s">
        <v>73</v>
      </c>
      <c r="K80" s="18" t="s">
        <v>74</v>
      </c>
      <c r="L80" s="40" t="s">
        <v>76</v>
      </c>
      <c r="M80" s="391">
        <v>45876</v>
      </c>
      <c r="N80" s="390">
        <v>45876</v>
      </c>
      <c r="O80" s="159"/>
      <c r="P80" s="159"/>
      <c r="Q80" s="160">
        <v>0</v>
      </c>
      <c r="R80" s="160">
        <v>0</v>
      </c>
      <c r="S80" s="153">
        <f t="shared" ref="S80:S86" si="21">Q104+R80</f>
        <v>0</v>
      </c>
      <c r="T80" s="223">
        <v>0</v>
      </c>
      <c r="U80" s="377">
        <v>0</v>
      </c>
      <c r="V80" s="18">
        <v>1</v>
      </c>
      <c r="W80" s="493">
        <v>302.08</v>
      </c>
      <c r="X80" s="18">
        <v>0.5</v>
      </c>
      <c r="Y80" s="517">
        <f t="shared" si="1"/>
        <v>302.08</v>
      </c>
      <c r="Z80" s="517">
        <f t="shared" si="2"/>
        <v>302.08</v>
      </c>
      <c r="AA80" s="259" t="s">
        <v>453</v>
      </c>
    </row>
    <row r="81" spans="1:27" ht="15.75" customHeight="1" x14ac:dyDescent="0.2">
      <c r="A81" s="438" t="s">
        <v>75</v>
      </c>
      <c r="B81" s="18" t="s">
        <v>751</v>
      </c>
      <c r="C81" s="177" t="s">
        <v>1093</v>
      </c>
      <c r="D81" s="394" t="s">
        <v>1094</v>
      </c>
      <c r="E81" s="18" t="s">
        <v>451</v>
      </c>
      <c r="F81" s="259" t="s">
        <v>452</v>
      </c>
      <c r="G81" s="179"/>
      <c r="H81" s="179"/>
      <c r="I81" s="18" t="s">
        <v>74</v>
      </c>
      <c r="J81" s="17" t="s">
        <v>73</v>
      </c>
      <c r="K81" s="18" t="s">
        <v>74</v>
      </c>
      <c r="L81" s="40" t="s">
        <v>1082</v>
      </c>
      <c r="M81" s="391">
        <v>45812</v>
      </c>
      <c r="N81" s="390">
        <v>45812</v>
      </c>
      <c r="O81" s="159"/>
      <c r="P81" s="159"/>
      <c r="Q81" s="160">
        <v>0</v>
      </c>
      <c r="R81" s="160">
        <v>0</v>
      </c>
      <c r="S81" s="153">
        <f t="shared" si="21"/>
        <v>0</v>
      </c>
      <c r="T81" s="223">
        <v>0</v>
      </c>
      <c r="U81" s="377">
        <v>0</v>
      </c>
      <c r="V81" s="18">
        <v>1</v>
      </c>
      <c r="W81" s="493">
        <v>302.08</v>
      </c>
      <c r="X81" s="18">
        <v>0.5</v>
      </c>
      <c r="Y81" s="517">
        <f t="shared" si="1"/>
        <v>302.08</v>
      </c>
      <c r="Z81" s="517">
        <f t="shared" si="2"/>
        <v>302.08</v>
      </c>
      <c r="AA81" s="259" t="s">
        <v>453</v>
      </c>
    </row>
    <row r="82" spans="1:27" ht="15.75" customHeight="1" x14ac:dyDescent="0.2">
      <c r="A82" s="438" t="s">
        <v>75</v>
      </c>
      <c r="B82" s="18" t="s">
        <v>751</v>
      </c>
      <c r="C82" s="177" t="s">
        <v>1095</v>
      </c>
      <c r="D82" s="303" t="s">
        <v>1096</v>
      </c>
      <c r="E82" s="18" t="s">
        <v>451</v>
      </c>
      <c r="F82" s="259" t="s">
        <v>452</v>
      </c>
      <c r="G82" s="179"/>
      <c r="H82" s="179"/>
      <c r="I82" s="18" t="s">
        <v>74</v>
      </c>
      <c r="J82" s="17" t="s">
        <v>73</v>
      </c>
      <c r="K82" s="18" t="s">
        <v>74</v>
      </c>
      <c r="L82" s="40" t="s">
        <v>1082</v>
      </c>
      <c r="M82" s="391">
        <v>45812</v>
      </c>
      <c r="N82" s="390">
        <v>45812</v>
      </c>
      <c r="O82" s="159"/>
      <c r="P82" s="159"/>
      <c r="Q82" s="160">
        <v>0</v>
      </c>
      <c r="R82" s="160">
        <v>0</v>
      </c>
      <c r="S82" s="153">
        <f t="shared" si="21"/>
        <v>0</v>
      </c>
      <c r="T82" s="223">
        <v>0</v>
      </c>
      <c r="U82" s="377">
        <v>0</v>
      </c>
      <c r="V82" s="18">
        <v>1</v>
      </c>
      <c r="W82" s="493">
        <v>302.08</v>
      </c>
      <c r="X82" s="18">
        <v>0.5</v>
      </c>
      <c r="Y82" s="517">
        <f t="shared" si="1"/>
        <v>302.08</v>
      </c>
      <c r="Z82" s="517">
        <f t="shared" si="2"/>
        <v>302.08</v>
      </c>
      <c r="AA82" s="259" t="s">
        <v>453</v>
      </c>
    </row>
    <row r="83" spans="1:27" ht="15.75" customHeight="1" x14ac:dyDescent="0.2">
      <c r="A83" s="438" t="s">
        <v>75</v>
      </c>
      <c r="B83" s="18" t="s">
        <v>751</v>
      </c>
      <c r="C83" s="177" t="s">
        <v>149</v>
      </c>
      <c r="D83" s="303" t="s">
        <v>765</v>
      </c>
      <c r="E83" s="18" t="s">
        <v>451</v>
      </c>
      <c r="F83" s="259" t="s">
        <v>452</v>
      </c>
      <c r="G83" s="179"/>
      <c r="H83" s="179"/>
      <c r="I83" s="18" t="s">
        <v>74</v>
      </c>
      <c r="J83" s="17" t="s">
        <v>73</v>
      </c>
      <c r="K83" s="18" t="s">
        <v>74</v>
      </c>
      <c r="L83" s="40" t="s">
        <v>1097</v>
      </c>
      <c r="M83" s="391">
        <v>45813</v>
      </c>
      <c r="N83" s="390">
        <v>45834</v>
      </c>
      <c r="O83" s="159"/>
      <c r="P83" s="159"/>
      <c r="Q83" s="160">
        <v>0</v>
      </c>
      <c r="R83" s="160">
        <v>0</v>
      </c>
      <c r="S83" s="153">
        <f t="shared" si="21"/>
        <v>0</v>
      </c>
      <c r="T83" s="223">
        <v>0</v>
      </c>
      <c r="U83" s="377">
        <v>0</v>
      </c>
      <c r="V83" s="18">
        <v>5</v>
      </c>
      <c r="W83" s="493">
        <v>302.08</v>
      </c>
      <c r="X83" s="18">
        <v>5</v>
      </c>
      <c r="Y83" s="517">
        <f t="shared" si="1"/>
        <v>1510.3999999999999</v>
      </c>
      <c r="Z83" s="517">
        <f t="shared" si="2"/>
        <v>1510.3999999999999</v>
      </c>
      <c r="AA83" s="259" t="s">
        <v>453</v>
      </c>
    </row>
    <row r="84" spans="1:27" ht="15.75" customHeight="1" x14ac:dyDescent="0.2">
      <c r="A84" s="438" t="s">
        <v>75</v>
      </c>
      <c r="B84" s="18" t="s">
        <v>751</v>
      </c>
      <c r="C84" s="177" t="s">
        <v>148</v>
      </c>
      <c r="D84" s="303" t="s">
        <v>766</v>
      </c>
      <c r="E84" s="18" t="s">
        <v>451</v>
      </c>
      <c r="F84" s="259" t="s">
        <v>452</v>
      </c>
      <c r="G84" s="179"/>
      <c r="H84" s="179"/>
      <c r="I84" s="18" t="s">
        <v>74</v>
      </c>
      <c r="J84" s="17" t="s">
        <v>73</v>
      </c>
      <c r="K84" s="18" t="s">
        <v>74</v>
      </c>
      <c r="L84" s="40" t="s">
        <v>1097</v>
      </c>
      <c r="M84" s="391">
        <v>45813</v>
      </c>
      <c r="N84" s="390">
        <v>45834</v>
      </c>
      <c r="O84" s="159"/>
      <c r="P84" s="159"/>
      <c r="Q84" s="160">
        <v>0</v>
      </c>
      <c r="R84" s="160">
        <v>0</v>
      </c>
      <c r="S84" s="153">
        <f t="shared" si="21"/>
        <v>0</v>
      </c>
      <c r="T84" s="223">
        <v>0</v>
      </c>
      <c r="U84" s="377">
        <v>0</v>
      </c>
      <c r="V84" s="18">
        <v>5</v>
      </c>
      <c r="W84" s="493">
        <v>302.08</v>
      </c>
      <c r="X84" s="18">
        <v>5</v>
      </c>
      <c r="Y84" s="517">
        <f t="shared" si="1"/>
        <v>1510.3999999999999</v>
      </c>
      <c r="Z84" s="517">
        <f t="shared" si="2"/>
        <v>1510.3999999999999</v>
      </c>
      <c r="AA84" s="259" t="s">
        <v>453</v>
      </c>
    </row>
    <row r="85" spans="1:27" ht="15.75" customHeight="1" x14ac:dyDescent="0.2">
      <c r="A85" s="438" t="s">
        <v>75</v>
      </c>
      <c r="B85" s="18" t="s">
        <v>751</v>
      </c>
      <c r="C85" s="177" t="s">
        <v>1093</v>
      </c>
      <c r="D85" s="303" t="s">
        <v>1094</v>
      </c>
      <c r="E85" s="18" t="s">
        <v>451</v>
      </c>
      <c r="F85" s="259" t="s">
        <v>452</v>
      </c>
      <c r="G85" s="179"/>
      <c r="H85" s="179"/>
      <c r="I85" s="18" t="s">
        <v>74</v>
      </c>
      <c r="J85" s="17" t="s">
        <v>73</v>
      </c>
      <c r="K85" s="18" t="s">
        <v>74</v>
      </c>
      <c r="L85" s="40" t="s">
        <v>1082</v>
      </c>
      <c r="M85" s="391">
        <v>45848</v>
      </c>
      <c r="N85" s="390">
        <v>45848</v>
      </c>
      <c r="O85" s="159"/>
      <c r="P85" s="159"/>
      <c r="Q85" s="160">
        <v>0</v>
      </c>
      <c r="R85" s="160">
        <v>0</v>
      </c>
      <c r="S85" s="153">
        <f t="shared" si="21"/>
        <v>0</v>
      </c>
      <c r="T85" s="223">
        <v>0</v>
      </c>
      <c r="U85" s="377">
        <v>0</v>
      </c>
      <c r="V85" s="18">
        <v>1</v>
      </c>
      <c r="W85" s="493">
        <v>302.08</v>
      </c>
      <c r="X85" s="18">
        <v>0.5</v>
      </c>
      <c r="Y85" s="517">
        <f t="shared" si="1"/>
        <v>302.08</v>
      </c>
      <c r="Z85" s="517">
        <f t="shared" si="2"/>
        <v>302.08</v>
      </c>
      <c r="AA85" s="259" t="s">
        <v>453</v>
      </c>
    </row>
    <row r="86" spans="1:27" ht="15.75" customHeight="1" x14ac:dyDescent="0.2">
      <c r="A86" s="438" t="s">
        <v>75</v>
      </c>
      <c r="B86" s="18" t="s">
        <v>751</v>
      </c>
      <c r="C86" s="177" t="s">
        <v>1095</v>
      </c>
      <c r="D86" s="303" t="s">
        <v>1096</v>
      </c>
      <c r="E86" s="18" t="s">
        <v>451</v>
      </c>
      <c r="F86" s="259" t="s">
        <v>452</v>
      </c>
      <c r="G86" s="179"/>
      <c r="H86" s="179"/>
      <c r="I86" s="18" t="s">
        <v>74</v>
      </c>
      <c r="J86" s="17" t="s">
        <v>73</v>
      </c>
      <c r="K86" s="18" t="s">
        <v>74</v>
      </c>
      <c r="L86" s="40" t="s">
        <v>1082</v>
      </c>
      <c r="M86" s="391">
        <v>45848</v>
      </c>
      <c r="N86" s="390">
        <v>45848</v>
      </c>
      <c r="O86" s="159"/>
      <c r="P86" s="159"/>
      <c r="Q86" s="160">
        <v>0</v>
      </c>
      <c r="R86" s="160">
        <v>0</v>
      </c>
      <c r="S86" s="153">
        <f t="shared" si="21"/>
        <v>0</v>
      </c>
      <c r="T86" s="223">
        <v>0</v>
      </c>
      <c r="U86" s="377">
        <v>0</v>
      </c>
      <c r="V86" s="18">
        <v>1</v>
      </c>
      <c r="W86" s="493">
        <v>302.08</v>
      </c>
      <c r="X86" s="18">
        <v>0.5</v>
      </c>
      <c r="Y86" s="517">
        <f t="shared" si="1"/>
        <v>302.08</v>
      </c>
      <c r="Z86" s="517">
        <f t="shared" si="2"/>
        <v>302.08</v>
      </c>
      <c r="AA86" s="259" t="s">
        <v>453</v>
      </c>
    </row>
    <row r="87" spans="1:27" ht="28.5" x14ac:dyDescent="0.2">
      <c r="A87" s="438" t="s">
        <v>75</v>
      </c>
      <c r="B87" s="18" t="s">
        <v>751</v>
      </c>
      <c r="C87" s="392" t="s">
        <v>703</v>
      </c>
      <c r="D87" s="398" t="s">
        <v>136</v>
      </c>
      <c r="E87" s="399" t="s">
        <v>451</v>
      </c>
      <c r="F87" s="400" t="s">
        <v>769</v>
      </c>
      <c r="G87" s="401"/>
      <c r="H87" s="402"/>
      <c r="I87" s="399" t="s">
        <v>74</v>
      </c>
      <c r="J87" s="403" t="s">
        <v>73</v>
      </c>
      <c r="K87" s="399" t="s">
        <v>74</v>
      </c>
      <c r="L87" s="40" t="s">
        <v>951</v>
      </c>
      <c r="M87" s="391">
        <v>45874</v>
      </c>
      <c r="N87" s="390">
        <v>45898</v>
      </c>
      <c r="O87" s="30"/>
      <c r="P87" s="30"/>
      <c r="Q87" s="160">
        <v>0</v>
      </c>
      <c r="R87" s="160">
        <v>0</v>
      </c>
      <c r="S87" s="139">
        <f t="shared" si="0"/>
        <v>0</v>
      </c>
      <c r="T87" s="18">
        <v>0</v>
      </c>
      <c r="U87" s="377">
        <v>0</v>
      </c>
      <c r="V87" s="18">
        <v>12</v>
      </c>
      <c r="W87" s="377">
        <v>302.08</v>
      </c>
      <c r="X87" s="18">
        <v>12</v>
      </c>
      <c r="Y87" s="516">
        <f t="shared" si="1"/>
        <v>3624.96</v>
      </c>
      <c r="Z87" s="514">
        <f t="shared" si="2"/>
        <v>3624.96</v>
      </c>
      <c r="AA87" s="185" t="s">
        <v>453</v>
      </c>
    </row>
    <row r="88" spans="1:27" ht="15.75" customHeight="1" x14ac:dyDescent="0.2">
      <c r="A88" s="438" t="s">
        <v>75</v>
      </c>
      <c r="B88" s="18" t="s">
        <v>751</v>
      </c>
      <c r="C88" s="404" t="s">
        <v>706</v>
      </c>
      <c r="D88" s="307" t="s">
        <v>707</v>
      </c>
      <c r="E88" s="125" t="s">
        <v>451</v>
      </c>
      <c r="F88" s="132" t="s">
        <v>708</v>
      </c>
      <c r="G88" s="290"/>
      <c r="H88" s="132"/>
      <c r="I88" s="132" t="s">
        <v>74</v>
      </c>
      <c r="J88" s="308" t="s">
        <v>73</v>
      </c>
      <c r="K88" s="132" t="s">
        <v>74</v>
      </c>
      <c r="L88" s="125" t="s">
        <v>709</v>
      </c>
      <c r="M88" s="291">
        <v>45877</v>
      </c>
      <c r="N88" s="30">
        <v>45897</v>
      </c>
      <c r="O88" s="291"/>
      <c r="P88" s="133"/>
      <c r="Q88" s="326">
        <v>0</v>
      </c>
      <c r="R88" s="326">
        <v>0</v>
      </c>
      <c r="S88" s="327">
        <v>0</v>
      </c>
      <c r="T88" s="223">
        <v>0</v>
      </c>
      <c r="U88" s="328">
        <v>0</v>
      </c>
      <c r="V88" s="161">
        <v>7</v>
      </c>
      <c r="W88" s="377">
        <v>302.08</v>
      </c>
      <c r="X88" s="185">
        <v>7</v>
      </c>
      <c r="Y88" s="515">
        <f t="shared" si="1"/>
        <v>2114.56</v>
      </c>
      <c r="Z88" s="515">
        <f t="shared" si="2"/>
        <v>2114.56</v>
      </c>
      <c r="AA88" s="161" t="s">
        <v>453</v>
      </c>
    </row>
    <row r="89" spans="1:27" ht="15.75" customHeight="1" x14ac:dyDescent="0.2">
      <c r="A89" s="438" t="s">
        <v>75</v>
      </c>
      <c r="B89" s="18" t="s">
        <v>751</v>
      </c>
      <c r="C89" s="290" t="s">
        <v>167</v>
      </c>
      <c r="D89" s="308" t="s">
        <v>710</v>
      </c>
      <c r="E89" s="132" t="s">
        <v>451</v>
      </c>
      <c r="F89" s="132" t="s">
        <v>708</v>
      </c>
      <c r="G89" s="309"/>
      <c r="H89" s="132"/>
      <c r="I89" s="132" t="s">
        <v>74</v>
      </c>
      <c r="J89" s="308" t="s">
        <v>73</v>
      </c>
      <c r="K89" s="132" t="s">
        <v>74</v>
      </c>
      <c r="L89" s="125" t="s">
        <v>709</v>
      </c>
      <c r="M89" s="291">
        <v>45875</v>
      </c>
      <c r="N89" s="291">
        <v>45895</v>
      </c>
      <c r="O89" s="132"/>
      <c r="P89" s="310"/>
      <c r="Q89" s="326">
        <v>0</v>
      </c>
      <c r="R89" s="326">
        <v>0</v>
      </c>
      <c r="S89" s="329">
        <v>0</v>
      </c>
      <c r="T89" s="223">
        <v>0</v>
      </c>
      <c r="U89" s="328">
        <v>0</v>
      </c>
      <c r="V89" s="161">
        <v>7</v>
      </c>
      <c r="W89" s="377">
        <v>302.08</v>
      </c>
      <c r="X89" s="161">
        <v>7</v>
      </c>
      <c r="Y89" s="515">
        <f t="shared" si="1"/>
        <v>2114.56</v>
      </c>
      <c r="Z89" s="515">
        <f t="shared" si="2"/>
        <v>2114.56</v>
      </c>
      <c r="AA89" s="161" t="s">
        <v>453</v>
      </c>
    </row>
    <row r="90" spans="1:27" ht="15.75" customHeight="1" x14ac:dyDescent="0.2">
      <c r="A90" s="438" t="s">
        <v>75</v>
      </c>
      <c r="B90" s="18" t="s">
        <v>751</v>
      </c>
      <c r="C90" s="290" t="s">
        <v>360</v>
      </c>
      <c r="D90" s="132" t="s">
        <v>732</v>
      </c>
      <c r="E90" s="132" t="s">
        <v>451</v>
      </c>
      <c r="F90" s="132" t="s">
        <v>708</v>
      </c>
      <c r="G90" s="309"/>
      <c r="H90" s="308"/>
      <c r="I90" s="308" t="s">
        <v>74</v>
      </c>
      <c r="J90" s="308" t="s">
        <v>73</v>
      </c>
      <c r="K90" s="132" t="s">
        <v>74</v>
      </c>
      <c r="L90" s="125" t="s">
        <v>709</v>
      </c>
      <c r="M90" s="291">
        <v>45870</v>
      </c>
      <c r="N90" s="291">
        <v>45900</v>
      </c>
      <c r="O90" s="132"/>
      <c r="P90" s="310"/>
      <c r="Q90" s="326">
        <v>0</v>
      </c>
      <c r="R90" s="326">
        <v>0</v>
      </c>
      <c r="S90" s="329">
        <v>0</v>
      </c>
      <c r="T90" s="132">
        <v>0</v>
      </c>
      <c r="U90" s="328">
        <v>0</v>
      </c>
      <c r="V90" s="161">
        <v>10</v>
      </c>
      <c r="W90" s="377">
        <v>302.08</v>
      </c>
      <c r="X90" s="405">
        <v>10</v>
      </c>
      <c r="Y90" s="515">
        <f t="shared" si="1"/>
        <v>3020.7999999999997</v>
      </c>
      <c r="Z90" s="515">
        <f t="shared" si="2"/>
        <v>3020.7999999999997</v>
      </c>
      <c r="AA90" s="161" t="s">
        <v>453</v>
      </c>
    </row>
    <row r="91" spans="1:27" ht="15.75" customHeight="1" x14ac:dyDescent="0.2">
      <c r="A91" s="438" t="s">
        <v>75</v>
      </c>
      <c r="B91" s="18" t="s">
        <v>751</v>
      </c>
      <c r="C91" s="290" t="s">
        <v>143</v>
      </c>
      <c r="D91" s="132" t="s">
        <v>711</v>
      </c>
      <c r="E91" s="125" t="s">
        <v>451</v>
      </c>
      <c r="F91" s="132" t="s">
        <v>708</v>
      </c>
      <c r="G91" s="309"/>
      <c r="H91" s="132"/>
      <c r="I91" s="132" t="s">
        <v>74</v>
      </c>
      <c r="J91" s="308" t="s">
        <v>73</v>
      </c>
      <c r="K91" s="132" t="s">
        <v>74</v>
      </c>
      <c r="L91" s="125" t="s">
        <v>709</v>
      </c>
      <c r="M91" s="291">
        <v>45873</v>
      </c>
      <c r="N91" s="291">
        <v>45893</v>
      </c>
      <c r="O91" s="132"/>
      <c r="P91" s="310"/>
      <c r="Q91" s="326">
        <v>0</v>
      </c>
      <c r="R91" s="326">
        <v>0</v>
      </c>
      <c r="S91" s="327">
        <v>0</v>
      </c>
      <c r="T91" s="223">
        <v>0</v>
      </c>
      <c r="U91" s="328">
        <v>0</v>
      </c>
      <c r="V91" s="161">
        <v>7</v>
      </c>
      <c r="W91" s="377">
        <v>302.08</v>
      </c>
      <c r="X91" s="161">
        <v>7</v>
      </c>
      <c r="Y91" s="515">
        <f t="shared" si="1"/>
        <v>2114.56</v>
      </c>
      <c r="Z91" s="515">
        <f t="shared" si="2"/>
        <v>2114.56</v>
      </c>
      <c r="AA91" s="161" t="s">
        <v>453</v>
      </c>
    </row>
    <row r="92" spans="1:27" ht="15.75" customHeight="1" x14ac:dyDescent="0.2">
      <c r="A92" s="438" t="s">
        <v>75</v>
      </c>
      <c r="B92" s="18" t="s">
        <v>751</v>
      </c>
      <c r="C92" s="290" t="s">
        <v>352</v>
      </c>
      <c r="D92" s="308" t="s">
        <v>712</v>
      </c>
      <c r="E92" s="132" t="s">
        <v>451</v>
      </c>
      <c r="F92" s="132" t="s">
        <v>708</v>
      </c>
      <c r="G92" s="309"/>
      <c r="H92" s="132"/>
      <c r="I92" s="132" t="s">
        <v>74</v>
      </c>
      <c r="J92" s="308" t="s">
        <v>73</v>
      </c>
      <c r="K92" s="132" t="s">
        <v>74</v>
      </c>
      <c r="L92" s="125" t="s">
        <v>709</v>
      </c>
      <c r="M92" s="291">
        <v>45877</v>
      </c>
      <c r="N92" s="291">
        <v>45897</v>
      </c>
      <c r="O92" s="132"/>
      <c r="P92" s="310"/>
      <c r="Q92" s="326">
        <v>0</v>
      </c>
      <c r="R92" s="326">
        <v>0</v>
      </c>
      <c r="S92" s="329">
        <v>0</v>
      </c>
      <c r="T92" s="223">
        <v>0</v>
      </c>
      <c r="U92" s="328">
        <v>0</v>
      </c>
      <c r="V92" s="161">
        <v>7</v>
      </c>
      <c r="W92" s="377">
        <v>302.08</v>
      </c>
      <c r="X92" s="161">
        <v>7</v>
      </c>
      <c r="Y92" s="515">
        <f t="shared" si="1"/>
        <v>2114.56</v>
      </c>
      <c r="Z92" s="515">
        <f t="shared" si="2"/>
        <v>2114.56</v>
      </c>
      <c r="AA92" s="161" t="s">
        <v>453</v>
      </c>
    </row>
    <row r="93" spans="1:27" ht="15.75" customHeight="1" x14ac:dyDescent="0.2">
      <c r="A93" s="438" t="s">
        <v>75</v>
      </c>
      <c r="B93" s="18" t="s">
        <v>751</v>
      </c>
      <c r="C93" s="290" t="s">
        <v>171</v>
      </c>
      <c r="D93" s="132" t="s">
        <v>714</v>
      </c>
      <c r="E93" s="132" t="s">
        <v>451</v>
      </c>
      <c r="F93" s="132" t="s">
        <v>708</v>
      </c>
      <c r="G93" s="309"/>
      <c r="H93" s="132"/>
      <c r="I93" s="132" t="s">
        <v>74</v>
      </c>
      <c r="J93" s="308" t="s">
        <v>73</v>
      </c>
      <c r="K93" s="132" t="s">
        <v>74</v>
      </c>
      <c r="L93" s="125" t="s">
        <v>709</v>
      </c>
      <c r="M93" s="291">
        <v>45873</v>
      </c>
      <c r="N93" s="291">
        <v>45893</v>
      </c>
      <c r="O93" s="132"/>
      <c r="P93" s="310"/>
      <c r="Q93" s="326">
        <v>0</v>
      </c>
      <c r="R93" s="326">
        <v>0</v>
      </c>
      <c r="S93" s="327">
        <v>0</v>
      </c>
      <c r="T93" s="223">
        <v>0</v>
      </c>
      <c r="U93" s="328">
        <v>0</v>
      </c>
      <c r="V93" s="161">
        <v>7</v>
      </c>
      <c r="W93" s="377">
        <v>302.08</v>
      </c>
      <c r="X93" s="161">
        <v>7</v>
      </c>
      <c r="Y93" s="515">
        <f t="shared" si="1"/>
        <v>2114.56</v>
      </c>
      <c r="Z93" s="515">
        <f t="shared" si="2"/>
        <v>2114.56</v>
      </c>
      <c r="AA93" s="161" t="s">
        <v>453</v>
      </c>
    </row>
    <row r="94" spans="1:27" ht="15.75" customHeight="1" x14ac:dyDescent="0.2">
      <c r="A94" s="438" t="s">
        <v>75</v>
      </c>
      <c r="B94" s="18" t="s">
        <v>751</v>
      </c>
      <c r="C94" s="290" t="s">
        <v>141</v>
      </c>
      <c r="D94" s="132" t="s">
        <v>715</v>
      </c>
      <c r="E94" s="132" t="s">
        <v>451</v>
      </c>
      <c r="F94" s="132" t="s">
        <v>708</v>
      </c>
      <c r="G94" s="309"/>
      <c r="H94" s="132"/>
      <c r="I94" s="132" t="s">
        <v>74</v>
      </c>
      <c r="J94" s="308" t="s">
        <v>73</v>
      </c>
      <c r="K94" s="132" t="s">
        <v>74</v>
      </c>
      <c r="L94" s="125" t="s">
        <v>709</v>
      </c>
      <c r="M94" s="291">
        <v>45873</v>
      </c>
      <c r="N94" s="291">
        <v>45895</v>
      </c>
      <c r="O94" s="132"/>
      <c r="P94" s="310"/>
      <c r="Q94" s="326">
        <v>0</v>
      </c>
      <c r="R94" s="326">
        <v>0</v>
      </c>
      <c r="S94" s="327">
        <v>0</v>
      </c>
      <c r="T94" s="223">
        <v>0</v>
      </c>
      <c r="U94" s="328">
        <v>0</v>
      </c>
      <c r="V94" s="161">
        <v>10</v>
      </c>
      <c r="W94" s="377">
        <v>302.08</v>
      </c>
      <c r="X94" s="405">
        <v>10</v>
      </c>
      <c r="Y94" s="515">
        <f t="shared" si="1"/>
        <v>3020.7999999999997</v>
      </c>
      <c r="Z94" s="515">
        <f t="shared" si="2"/>
        <v>3020.7999999999997</v>
      </c>
      <c r="AA94" s="161" t="s">
        <v>453</v>
      </c>
    </row>
    <row r="95" spans="1:27" ht="15.75" customHeight="1" x14ac:dyDescent="0.2">
      <c r="A95" s="438" t="s">
        <v>75</v>
      </c>
      <c r="B95" s="18" t="s">
        <v>751</v>
      </c>
      <c r="C95" s="381" t="s">
        <v>153</v>
      </c>
      <c r="D95" s="303" t="s">
        <v>742</v>
      </c>
      <c r="E95" s="132" t="s">
        <v>451</v>
      </c>
      <c r="F95" s="132" t="s">
        <v>708</v>
      </c>
      <c r="G95" s="309"/>
      <c r="H95" s="308"/>
      <c r="I95" s="132" t="s">
        <v>74</v>
      </c>
      <c r="J95" s="308" t="s">
        <v>73</v>
      </c>
      <c r="K95" s="132" t="s">
        <v>74</v>
      </c>
      <c r="L95" s="125" t="s">
        <v>709</v>
      </c>
      <c r="M95" s="291">
        <v>45873</v>
      </c>
      <c r="N95" s="291">
        <v>45893</v>
      </c>
      <c r="O95" s="132"/>
      <c r="P95" s="310"/>
      <c r="Q95" s="326">
        <v>0</v>
      </c>
      <c r="R95" s="326">
        <v>0</v>
      </c>
      <c r="S95" s="329">
        <v>0</v>
      </c>
      <c r="T95" s="132">
        <v>0</v>
      </c>
      <c r="U95" s="328">
        <v>0</v>
      </c>
      <c r="V95" s="161">
        <v>7</v>
      </c>
      <c r="W95" s="377">
        <v>302.08</v>
      </c>
      <c r="X95" s="405">
        <v>7</v>
      </c>
      <c r="Y95" s="515">
        <f t="shared" si="1"/>
        <v>2114.56</v>
      </c>
      <c r="Z95" s="515">
        <f t="shared" si="2"/>
        <v>2114.56</v>
      </c>
      <c r="AA95" s="161" t="s">
        <v>453</v>
      </c>
    </row>
    <row r="96" spans="1:27" ht="15.75" customHeight="1" x14ac:dyDescent="0.2">
      <c r="A96" s="438" t="s">
        <v>75</v>
      </c>
      <c r="B96" s="18" t="s">
        <v>751</v>
      </c>
      <c r="C96" s="290" t="s">
        <v>145</v>
      </c>
      <c r="D96" s="132" t="s">
        <v>716</v>
      </c>
      <c r="E96" s="132" t="s">
        <v>451</v>
      </c>
      <c r="F96" s="132" t="s">
        <v>708</v>
      </c>
      <c r="G96" s="309"/>
      <c r="H96" s="132"/>
      <c r="I96" s="132" t="s">
        <v>74</v>
      </c>
      <c r="J96" s="308" t="s">
        <v>73</v>
      </c>
      <c r="K96" s="132" t="s">
        <v>74</v>
      </c>
      <c r="L96" s="125" t="s">
        <v>709</v>
      </c>
      <c r="M96" s="291">
        <v>45875</v>
      </c>
      <c r="N96" s="291">
        <v>45895</v>
      </c>
      <c r="O96" s="132"/>
      <c r="P96" s="310"/>
      <c r="Q96" s="326">
        <v>0</v>
      </c>
      <c r="R96" s="326">
        <v>0</v>
      </c>
      <c r="S96" s="327">
        <v>0</v>
      </c>
      <c r="T96" s="223">
        <v>0</v>
      </c>
      <c r="U96" s="328">
        <v>0</v>
      </c>
      <c r="V96" s="161">
        <v>7</v>
      </c>
      <c r="W96" s="377">
        <v>302.08</v>
      </c>
      <c r="X96" s="405">
        <v>7</v>
      </c>
      <c r="Y96" s="515">
        <f t="shared" si="1"/>
        <v>2114.56</v>
      </c>
      <c r="Z96" s="515">
        <f t="shared" si="2"/>
        <v>2114.56</v>
      </c>
      <c r="AA96" s="161" t="s">
        <v>453</v>
      </c>
    </row>
    <row r="97" spans="1:27" ht="15.75" customHeight="1" x14ac:dyDescent="0.2">
      <c r="A97" s="438" t="s">
        <v>75</v>
      </c>
      <c r="B97" s="18" t="s">
        <v>751</v>
      </c>
      <c r="C97" s="290" t="s">
        <v>350</v>
      </c>
      <c r="D97" s="308" t="s">
        <v>718</v>
      </c>
      <c r="E97" s="132" t="s">
        <v>451</v>
      </c>
      <c r="F97" s="132" t="s">
        <v>708</v>
      </c>
      <c r="G97" s="309"/>
      <c r="H97" s="132"/>
      <c r="I97" s="132" t="s">
        <v>74</v>
      </c>
      <c r="J97" s="308" t="s">
        <v>73</v>
      </c>
      <c r="K97" s="132" t="s">
        <v>74</v>
      </c>
      <c r="L97" s="125" t="s">
        <v>709</v>
      </c>
      <c r="M97" s="291">
        <v>45870</v>
      </c>
      <c r="N97" s="291">
        <v>45900</v>
      </c>
      <c r="O97" s="132"/>
      <c r="P97" s="310"/>
      <c r="Q97" s="326">
        <v>0</v>
      </c>
      <c r="R97" s="326">
        <v>0</v>
      </c>
      <c r="S97" s="329">
        <v>0</v>
      </c>
      <c r="T97" s="132">
        <v>0</v>
      </c>
      <c r="U97" s="328">
        <v>0</v>
      </c>
      <c r="V97" s="161">
        <v>10</v>
      </c>
      <c r="W97" s="377">
        <v>302.08</v>
      </c>
      <c r="X97" s="405">
        <v>10</v>
      </c>
      <c r="Y97" s="515">
        <f t="shared" si="1"/>
        <v>3020.7999999999997</v>
      </c>
      <c r="Z97" s="515">
        <f t="shared" si="2"/>
        <v>3020.7999999999997</v>
      </c>
      <c r="AA97" s="161" t="s">
        <v>453</v>
      </c>
    </row>
    <row r="98" spans="1:27" ht="15.75" customHeight="1" x14ac:dyDescent="0.2">
      <c r="A98" s="438" t="s">
        <v>75</v>
      </c>
      <c r="B98" s="18" t="s">
        <v>751</v>
      </c>
      <c r="C98" s="290" t="s">
        <v>146</v>
      </c>
      <c r="D98" s="132" t="s">
        <v>719</v>
      </c>
      <c r="E98" s="132" t="s">
        <v>451</v>
      </c>
      <c r="F98" s="132" t="s">
        <v>708</v>
      </c>
      <c r="G98" s="309"/>
      <c r="H98" s="132"/>
      <c r="I98" s="132" t="s">
        <v>74</v>
      </c>
      <c r="J98" s="308" t="s">
        <v>73</v>
      </c>
      <c r="K98" s="132" t="s">
        <v>74</v>
      </c>
      <c r="L98" s="125" t="s">
        <v>709</v>
      </c>
      <c r="M98" s="291">
        <v>45873</v>
      </c>
      <c r="N98" s="291">
        <v>45895</v>
      </c>
      <c r="O98" s="132"/>
      <c r="P98" s="310"/>
      <c r="Q98" s="326">
        <v>0</v>
      </c>
      <c r="R98" s="326">
        <v>0</v>
      </c>
      <c r="S98" s="327">
        <v>0</v>
      </c>
      <c r="T98" s="132">
        <v>0</v>
      </c>
      <c r="U98" s="328">
        <v>0</v>
      </c>
      <c r="V98" s="161">
        <v>10</v>
      </c>
      <c r="W98" s="377">
        <v>302.08</v>
      </c>
      <c r="X98" s="405">
        <v>10</v>
      </c>
      <c r="Y98" s="515">
        <f t="shared" si="1"/>
        <v>3020.7999999999997</v>
      </c>
      <c r="Z98" s="515">
        <f t="shared" si="2"/>
        <v>3020.7999999999997</v>
      </c>
      <c r="AA98" s="161" t="s">
        <v>453</v>
      </c>
    </row>
    <row r="99" spans="1:27" ht="15.75" customHeight="1" x14ac:dyDescent="0.2">
      <c r="A99" s="438" t="s">
        <v>75</v>
      </c>
      <c r="B99" s="18" t="s">
        <v>751</v>
      </c>
      <c r="C99" s="290" t="s">
        <v>142</v>
      </c>
      <c r="D99" s="308" t="s">
        <v>713</v>
      </c>
      <c r="E99" s="132" t="s">
        <v>451</v>
      </c>
      <c r="F99" s="132" t="s">
        <v>708</v>
      </c>
      <c r="G99" s="309"/>
      <c r="H99" s="132"/>
      <c r="I99" s="132" t="s">
        <v>74</v>
      </c>
      <c r="J99" s="308" t="s">
        <v>73</v>
      </c>
      <c r="K99" s="132" t="s">
        <v>74</v>
      </c>
      <c r="L99" s="125" t="s">
        <v>709</v>
      </c>
      <c r="M99" s="291">
        <v>45870</v>
      </c>
      <c r="N99" s="291">
        <v>45900</v>
      </c>
      <c r="O99" s="132"/>
      <c r="P99" s="310"/>
      <c r="Q99" s="326">
        <v>0</v>
      </c>
      <c r="R99" s="326">
        <v>0</v>
      </c>
      <c r="S99" s="329">
        <v>0</v>
      </c>
      <c r="T99" s="223">
        <v>0</v>
      </c>
      <c r="U99" s="328">
        <v>0</v>
      </c>
      <c r="V99" s="161">
        <v>10</v>
      </c>
      <c r="W99" s="328">
        <v>302.08</v>
      </c>
      <c r="X99" s="161">
        <v>10</v>
      </c>
      <c r="Y99" s="515">
        <f t="shared" si="1"/>
        <v>3020.7999999999997</v>
      </c>
      <c r="Z99" s="515">
        <f t="shared" si="2"/>
        <v>3020.7999999999997</v>
      </c>
      <c r="AA99" s="161" t="s">
        <v>453</v>
      </c>
    </row>
    <row r="100" spans="1:27" ht="15.75" customHeight="1" x14ac:dyDescent="0.2">
      <c r="A100" s="438" t="s">
        <v>75</v>
      </c>
      <c r="B100" s="18" t="s">
        <v>751</v>
      </c>
      <c r="C100" s="290" t="s">
        <v>351</v>
      </c>
      <c r="D100" s="308" t="s">
        <v>718</v>
      </c>
      <c r="E100" s="132" t="s">
        <v>451</v>
      </c>
      <c r="F100" s="132" t="s">
        <v>708</v>
      </c>
      <c r="G100" s="309"/>
      <c r="H100" s="132"/>
      <c r="I100" s="132" t="s">
        <v>74</v>
      </c>
      <c r="J100" s="308" t="s">
        <v>73</v>
      </c>
      <c r="K100" s="132" t="s">
        <v>74</v>
      </c>
      <c r="L100" s="125" t="s">
        <v>709</v>
      </c>
      <c r="M100" s="291">
        <v>45887</v>
      </c>
      <c r="N100" s="291">
        <v>45897</v>
      </c>
      <c r="O100" s="132"/>
      <c r="P100" s="310"/>
      <c r="Q100" s="326">
        <v>0</v>
      </c>
      <c r="R100" s="326">
        <v>0</v>
      </c>
      <c r="S100" s="329">
        <v>0</v>
      </c>
      <c r="T100" s="132">
        <v>0</v>
      </c>
      <c r="U100" s="328">
        <v>0</v>
      </c>
      <c r="V100" s="161">
        <v>4</v>
      </c>
      <c r="W100" s="377">
        <v>302.08</v>
      </c>
      <c r="X100" s="405">
        <v>4</v>
      </c>
      <c r="Y100" s="515">
        <f t="shared" si="1"/>
        <v>1208.32</v>
      </c>
      <c r="Z100" s="515">
        <f t="shared" si="2"/>
        <v>1208.32</v>
      </c>
      <c r="AA100" s="161" t="s">
        <v>453</v>
      </c>
    </row>
    <row r="101" spans="1:27" ht="15.75" customHeight="1" x14ac:dyDescent="0.2">
      <c r="A101" s="438" t="s">
        <v>75</v>
      </c>
      <c r="B101" s="18" t="s">
        <v>751</v>
      </c>
      <c r="C101" s="290" t="s">
        <v>159</v>
      </c>
      <c r="D101" s="132" t="s">
        <v>720</v>
      </c>
      <c r="E101" s="132" t="s">
        <v>451</v>
      </c>
      <c r="F101" s="132" t="s">
        <v>708</v>
      </c>
      <c r="G101" s="309"/>
      <c r="H101" s="132"/>
      <c r="I101" s="132" t="s">
        <v>74</v>
      </c>
      <c r="J101" s="308" t="s">
        <v>73</v>
      </c>
      <c r="K101" s="132" t="s">
        <v>74</v>
      </c>
      <c r="L101" s="125" t="s">
        <v>721</v>
      </c>
      <c r="M101" s="291">
        <v>45875</v>
      </c>
      <c r="N101" s="291">
        <v>45895</v>
      </c>
      <c r="O101" s="132"/>
      <c r="P101" s="310"/>
      <c r="Q101" s="326">
        <v>0</v>
      </c>
      <c r="R101" s="326">
        <v>0</v>
      </c>
      <c r="S101" s="329">
        <v>0</v>
      </c>
      <c r="T101" s="132">
        <v>0</v>
      </c>
      <c r="U101" s="328">
        <v>0</v>
      </c>
      <c r="V101" s="161">
        <v>7</v>
      </c>
      <c r="W101" s="377">
        <v>302.08</v>
      </c>
      <c r="X101" s="405">
        <v>7</v>
      </c>
      <c r="Y101" s="515">
        <f t="shared" si="1"/>
        <v>2114.56</v>
      </c>
      <c r="Z101" s="515">
        <f t="shared" si="2"/>
        <v>2114.56</v>
      </c>
      <c r="AA101" s="161" t="s">
        <v>453</v>
      </c>
    </row>
    <row r="102" spans="1:27" ht="15.75" customHeight="1" x14ac:dyDescent="0.2">
      <c r="A102" s="438" t="s">
        <v>75</v>
      </c>
      <c r="B102" s="18" t="s">
        <v>751</v>
      </c>
      <c r="C102" s="290" t="s">
        <v>147</v>
      </c>
      <c r="D102" s="308" t="s">
        <v>717</v>
      </c>
      <c r="E102" s="132" t="s">
        <v>451</v>
      </c>
      <c r="F102" s="132" t="s">
        <v>708</v>
      </c>
      <c r="G102" s="309"/>
      <c r="H102" s="308"/>
      <c r="I102" s="308" t="s">
        <v>74</v>
      </c>
      <c r="J102" s="308" t="s">
        <v>73</v>
      </c>
      <c r="K102" s="308" t="s">
        <v>74</v>
      </c>
      <c r="L102" s="125" t="s">
        <v>721</v>
      </c>
      <c r="M102" s="311">
        <v>45870</v>
      </c>
      <c r="N102" s="311">
        <v>45898</v>
      </c>
      <c r="O102" s="308"/>
      <c r="P102" s="312"/>
      <c r="Q102" s="330">
        <v>0</v>
      </c>
      <c r="R102" s="330">
        <v>0</v>
      </c>
      <c r="S102" s="329">
        <v>0</v>
      </c>
      <c r="T102" s="132">
        <v>0</v>
      </c>
      <c r="U102" s="328">
        <v>0</v>
      </c>
      <c r="V102" s="132">
        <v>11</v>
      </c>
      <c r="W102" s="377">
        <v>302.08</v>
      </c>
      <c r="X102" s="405">
        <v>11</v>
      </c>
      <c r="Y102" s="515">
        <f t="shared" si="1"/>
        <v>3322.8799999999997</v>
      </c>
      <c r="Z102" s="515">
        <f t="shared" si="2"/>
        <v>3322.8799999999997</v>
      </c>
      <c r="AA102" s="161" t="s">
        <v>453</v>
      </c>
    </row>
    <row r="103" spans="1:27" ht="15.75" customHeight="1" x14ac:dyDescent="0.2">
      <c r="A103" s="438" t="s">
        <v>75</v>
      </c>
      <c r="B103" s="18" t="s">
        <v>751</v>
      </c>
      <c r="C103" s="381" t="s">
        <v>356</v>
      </c>
      <c r="D103" s="303" t="s">
        <v>748</v>
      </c>
      <c r="E103" s="132" t="s">
        <v>451</v>
      </c>
      <c r="F103" s="132" t="s">
        <v>708</v>
      </c>
      <c r="G103" s="309"/>
      <c r="H103" s="132"/>
      <c r="I103" s="308" t="s">
        <v>74</v>
      </c>
      <c r="J103" s="308" t="s">
        <v>73</v>
      </c>
      <c r="K103" s="308" t="s">
        <v>74</v>
      </c>
      <c r="L103" s="125" t="s">
        <v>721</v>
      </c>
      <c r="M103" s="291">
        <v>45873</v>
      </c>
      <c r="N103" s="291">
        <v>45893</v>
      </c>
      <c r="O103" s="132"/>
      <c r="P103" s="310"/>
      <c r="Q103" s="330">
        <v>0</v>
      </c>
      <c r="R103" s="330">
        <v>0</v>
      </c>
      <c r="S103" s="329">
        <v>0</v>
      </c>
      <c r="T103" s="132">
        <v>0</v>
      </c>
      <c r="U103" s="328">
        <v>0</v>
      </c>
      <c r="V103" s="161">
        <v>7</v>
      </c>
      <c r="W103" s="377">
        <v>302.08</v>
      </c>
      <c r="X103" s="405">
        <v>7</v>
      </c>
      <c r="Y103" s="515">
        <f t="shared" si="1"/>
        <v>2114.56</v>
      </c>
      <c r="Z103" s="515">
        <f t="shared" si="2"/>
        <v>2114.56</v>
      </c>
      <c r="AA103" s="161" t="s">
        <v>453</v>
      </c>
    </row>
    <row r="104" spans="1:27" ht="15.75" customHeight="1" x14ac:dyDescent="0.2">
      <c r="A104" s="438" t="s">
        <v>75</v>
      </c>
      <c r="B104" s="18" t="s">
        <v>751</v>
      </c>
      <c r="C104" s="290" t="s">
        <v>150</v>
      </c>
      <c r="D104" s="308" t="s">
        <v>725</v>
      </c>
      <c r="E104" s="132" t="s">
        <v>451</v>
      </c>
      <c r="F104" s="132" t="s">
        <v>708</v>
      </c>
      <c r="G104" s="309"/>
      <c r="H104" s="308"/>
      <c r="I104" s="308" t="s">
        <v>74</v>
      </c>
      <c r="J104" s="308" t="s">
        <v>73</v>
      </c>
      <c r="K104" s="308" t="s">
        <v>74</v>
      </c>
      <c r="L104" s="125" t="s">
        <v>721</v>
      </c>
      <c r="M104" s="311">
        <v>45870</v>
      </c>
      <c r="N104" s="311">
        <v>45900</v>
      </c>
      <c r="O104" s="308"/>
      <c r="P104" s="312"/>
      <c r="Q104" s="330">
        <v>0</v>
      </c>
      <c r="R104" s="330">
        <v>0</v>
      </c>
      <c r="S104" s="329">
        <v>0</v>
      </c>
      <c r="T104" s="132">
        <v>0</v>
      </c>
      <c r="U104" s="328">
        <v>0</v>
      </c>
      <c r="V104" s="161">
        <v>10</v>
      </c>
      <c r="W104" s="377">
        <v>302.08</v>
      </c>
      <c r="X104" s="405">
        <v>10</v>
      </c>
      <c r="Y104" s="515">
        <f t="shared" si="1"/>
        <v>3020.7999999999997</v>
      </c>
      <c r="Z104" s="515">
        <f t="shared" si="2"/>
        <v>3020.7999999999997</v>
      </c>
      <c r="AA104" s="161" t="s">
        <v>453</v>
      </c>
    </row>
    <row r="105" spans="1:27" ht="15.75" customHeight="1" x14ac:dyDescent="0.2">
      <c r="A105" s="438" t="s">
        <v>75</v>
      </c>
      <c r="B105" s="18" t="s">
        <v>751</v>
      </c>
      <c r="C105" s="135" t="s">
        <v>160</v>
      </c>
      <c r="D105" s="314" t="s">
        <v>726</v>
      </c>
      <c r="E105" s="132" t="s">
        <v>451</v>
      </c>
      <c r="F105" s="132" t="s">
        <v>708</v>
      </c>
      <c r="G105" s="309"/>
      <c r="H105" s="132"/>
      <c r="I105" s="132" t="s">
        <v>74</v>
      </c>
      <c r="J105" s="308" t="s">
        <v>73</v>
      </c>
      <c r="K105" s="132" t="s">
        <v>74</v>
      </c>
      <c r="L105" s="125" t="s">
        <v>721</v>
      </c>
      <c r="M105" s="315">
        <v>45875</v>
      </c>
      <c r="N105" s="315">
        <v>45895</v>
      </c>
      <c r="O105" s="319"/>
      <c r="P105" s="319"/>
      <c r="Q105" s="326">
        <v>0</v>
      </c>
      <c r="R105" s="326">
        <v>0</v>
      </c>
      <c r="S105" s="327">
        <v>0</v>
      </c>
      <c r="T105" s="132">
        <v>0</v>
      </c>
      <c r="U105" s="328">
        <v>0</v>
      </c>
      <c r="V105" s="161">
        <v>7</v>
      </c>
      <c r="W105" s="377">
        <v>302.08</v>
      </c>
      <c r="X105" s="405">
        <v>7</v>
      </c>
      <c r="Y105" s="515">
        <f t="shared" si="1"/>
        <v>2114.56</v>
      </c>
      <c r="Z105" s="515">
        <f t="shared" si="2"/>
        <v>2114.56</v>
      </c>
      <c r="AA105" s="161" t="s">
        <v>453</v>
      </c>
    </row>
    <row r="106" spans="1:27" ht="15.75" customHeight="1" x14ac:dyDescent="0.2">
      <c r="A106" s="438" t="s">
        <v>75</v>
      </c>
      <c r="B106" s="18" t="s">
        <v>751</v>
      </c>
      <c r="C106" s="406" t="s">
        <v>155</v>
      </c>
      <c r="D106" s="394" t="s">
        <v>727</v>
      </c>
      <c r="E106" s="132" t="s">
        <v>451</v>
      </c>
      <c r="F106" s="132" t="s">
        <v>708</v>
      </c>
      <c r="G106" s="309"/>
      <c r="H106" s="132"/>
      <c r="I106" s="132" t="s">
        <v>74</v>
      </c>
      <c r="J106" s="308" t="s">
        <v>73</v>
      </c>
      <c r="K106" s="132" t="s">
        <v>74</v>
      </c>
      <c r="L106" s="125" t="s">
        <v>721</v>
      </c>
      <c r="M106" s="315">
        <v>45870</v>
      </c>
      <c r="N106" s="315">
        <v>45900</v>
      </c>
      <c r="O106" s="319"/>
      <c r="P106" s="319"/>
      <c r="Q106" s="326">
        <v>0</v>
      </c>
      <c r="R106" s="326">
        <v>0</v>
      </c>
      <c r="S106" s="327">
        <v>0</v>
      </c>
      <c r="T106" s="132">
        <v>0</v>
      </c>
      <c r="U106" s="328">
        <v>0</v>
      </c>
      <c r="V106" s="161">
        <v>10</v>
      </c>
      <c r="W106" s="377">
        <v>302.08</v>
      </c>
      <c r="X106" s="405">
        <v>10</v>
      </c>
      <c r="Y106" s="515">
        <f t="shared" si="1"/>
        <v>3020.7999999999997</v>
      </c>
      <c r="Z106" s="515">
        <f t="shared" si="2"/>
        <v>3020.7999999999997</v>
      </c>
      <c r="AA106" s="161" t="s">
        <v>453</v>
      </c>
    </row>
    <row r="107" spans="1:27" ht="15.75" customHeight="1" x14ac:dyDescent="0.2">
      <c r="A107" s="438" t="s">
        <v>75</v>
      </c>
      <c r="B107" s="18" t="s">
        <v>751</v>
      </c>
      <c r="C107" s="290" t="s">
        <v>158</v>
      </c>
      <c r="D107" s="132" t="s">
        <v>728</v>
      </c>
      <c r="E107" s="132" t="s">
        <v>451</v>
      </c>
      <c r="F107" s="132" t="s">
        <v>708</v>
      </c>
      <c r="G107" s="309"/>
      <c r="H107" s="132"/>
      <c r="I107" s="132" t="s">
        <v>74</v>
      </c>
      <c r="J107" s="308" t="s">
        <v>73</v>
      </c>
      <c r="K107" s="132" t="s">
        <v>74</v>
      </c>
      <c r="L107" s="125" t="s">
        <v>721</v>
      </c>
      <c r="M107" s="291">
        <v>45873</v>
      </c>
      <c r="N107" s="291">
        <v>45893</v>
      </c>
      <c r="O107" s="132"/>
      <c r="P107" s="310"/>
      <c r="Q107" s="326">
        <v>0</v>
      </c>
      <c r="R107" s="326">
        <v>0</v>
      </c>
      <c r="S107" s="329">
        <v>0</v>
      </c>
      <c r="T107" s="132">
        <v>0</v>
      </c>
      <c r="U107" s="328">
        <v>0</v>
      </c>
      <c r="V107" s="161">
        <v>7</v>
      </c>
      <c r="W107" s="377">
        <v>302.08</v>
      </c>
      <c r="X107" s="405">
        <v>7</v>
      </c>
      <c r="Y107" s="515">
        <f t="shared" si="1"/>
        <v>2114.56</v>
      </c>
      <c r="Z107" s="515">
        <f t="shared" si="2"/>
        <v>2114.56</v>
      </c>
      <c r="AA107" s="161" t="s">
        <v>453</v>
      </c>
    </row>
    <row r="108" spans="1:27" ht="15.75" customHeight="1" x14ac:dyDescent="0.2">
      <c r="A108" s="438" t="s">
        <v>75</v>
      </c>
      <c r="B108" s="18" t="s">
        <v>751</v>
      </c>
      <c r="C108" s="290" t="s">
        <v>771</v>
      </c>
      <c r="D108" s="394" t="s">
        <v>772</v>
      </c>
      <c r="E108" s="132" t="s">
        <v>451</v>
      </c>
      <c r="F108" s="132" t="s">
        <v>708</v>
      </c>
      <c r="G108" s="309"/>
      <c r="H108" s="132"/>
      <c r="I108" s="132" t="s">
        <v>74</v>
      </c>
      <c r="J108" s="308" t="s">
        <v>73</v>
      </c>
      <c r="K108" s="132" t="s">
        <v>74</v>
      </c>
      <c r="L108" s="125" t="s">
        <v>721</v>
      </c>
      <c r="M108" s="291">
        <v>45875</v>
      </c>
      <c r="N108" s="291">
        <v>45895</v>
      </c>
      <c r="O108" s="132"/>
      <c r="P108" s="310"/>
      <c r="Q108" s="326">
        <v>0</v>
      </c>
      <c r="R108" s="326">
        <v>0</v>
      </c>
      <c r="S108" s="329">
        <v>0</v>
      </c>
      <c r="T108" s="132">
        <v>0</v>
      </c>
      <c r="U108" s="328">
        <v>0</v>
      </c>
      <c r="V108" s="161">
        <v>7</v>
      </c>
      <c r="W108" s="377">
        <v>302.08</v>
      </c>
      <c r="X108" s="405">
        <v>7</v>
      </c>
      <c r="Y108" s="515">
        <f t="shared" si="1"/>
        <v>2114.56</v>
      </c>
      <c r="Z108" s="515">
        <f t="shared" si="2"/>
        <v>2114.56</v>
      </c>
      <c r="AA108" s="161" t="s">
        <v>453</v>
      </c>
    </row>
    <row r="109" spans="1:27" ht="15.75" customHeight="1" x14ac:dyDescent="0.2">
      <c r="A109" s="438" t="s">
        <v>75</v>
      </c>
      <c r="B109" s="18" t="s">
        <v>751</v>
      </c>
      <c r="C109" s="290" t="s">
        <v>354</v>
      </c>
      <c r="D109" s="132" t="s">
        <v>729</v>
      </c>
      <c r="E109" s="132" t="s">
        <v>451</v>
      </c>
      <c r="F109" s="132" t="s">
        <v>708</v>
      </c>
      <c r="G109" s="309"/>
      <c r="H109" s="132"/>
      <c r="I109" s="132" t="s">
        <v>74</v>
      </c>
      <c r="J109" s="308" t="s">
        <v>73</v>
      </c>
      <c r="K109" s="132" t="s">
        <v>74</v>
      </c>
      <c r="L109" s="125" t="s">
        <v>721</v>
      </c>
      <c r="M109" s="291">
        <v>45873</v>
      </c>
      <c r="N109" s="291">
        <v>45893</v>
      </c>
      <c r="O109" s="132"/>
      <c r="P109" s="310"/>
      <c r="Q109" s="326">
        <v>0</v>
      </c>
      <c r="R109" s="326">
        <v>0</v>
      </c>
      <c r="S109" s="329">
        <v>0</v>
      </c>
      <c r="T109" s="132">
        <v>0</v>
      </c>
      <c r="U109" s="328">
        <v>0</v>
      </c>
      <c r="V109" s="161">
        <v>7</v>
      </c>
      <c r="W109" s="377">
        <v>302.08</v>
      </c>
      <c r="X109" s="405">
        <v>7</v>
      </c>
      <c r="Y109" s="515">
        <f t="shared" si="1"/>
        <v>2114.56</v>
      </c>
      <c r="Z109" s="515">
        <f t="shared" si="2"/>
        <v>2114.56</v>
      </c>
      <c r="AA109" s="161" t="s">
        <v>453</v>
      </c>
    </row>
    <row r="110" spans="1:27" ht="15.75" customHeight="1" x14ac:dyDescent="0.2">
      <c r="A110" s="438" t="s">
        <v>75</v>
      </c>
      <c r="B110" s="18" t="s">
        <v>751</v>
      </c>
      <c r="C110" s="290" t="s">
        <v>156</v>
      </c>
      <c r="D110" s="132" t="s">
        <v>730</v>
      </c>
      <c r="E110" s="132" t="s">
        <v>451</v>
      </c>
      <c r="F110" s="132" t="s">
        <v>708</v>
      </c>
      <c r="G110" s="309"/>
      <c r="H110" s="132"/>
      <c r="I110" s="132" t="s">
        <v>74</v>
      </c>
      <c r="J110" s="308" t="s">
        <v>73</v>
      </c>
      <c r="K110" s="132" t="s">
        <v>74</v>
      </c>
      <c r="L110" s="125" t="s">
        <v>721</v>
      </c>
      <c r="M110" s="291">
        <v>45873</v>
      </c>
      <c r="N110" s="291">
        <v>45891</v>
      </c>
      <c r="O110" s="132"/>
      <c r="P110" s="310"/>
      <c r="Q110" s="326">
        <v>0</v>
      </c>
      <c r="R110" s="326">
        <v>0</v>
      </c>
      <c r="S110" s="329">
        <v>0</v>
      </c>
      <c r="T110" s="132">
        <v>0</v>
      </c>
      <c r="U110" s="328">
        <v>0</v>
      </c>
      <c r="V110" s="161">
        <v>10</v>
      </c>
      <c r="W110" s="377">
        <v>302.08</v>
      </c>
      <c r="X110" s="405">
        <v>10</v>
      </c>
      <c r="Y110" s="515">
        <f t="shared" si="1"/>
        <v>3020.7999999999997</v>
      </c>
      <c r="Z110" s="515">
        <f t="shared" si="2"/>
        <v>3020.7999999999997</v>
      </c>
      <c r="AA110" s="161" t="s">
        <v>453</v>
      </c>
    </row>
    <row r="111" spans="1:27" ht="15.75" customHeight="1" x14ac:dyDescent="0.2">
      <c r="A111" s="438" t="s">
        <v>75</v>
      </c>
      <c r="B111" s="18" t="s">
        <v>751</v>
      </c>
      <c r="C111" s="290" t="s">
        <v>152</v>
      </c>
      <c r="D111" s="308" t="s">
        <v>731</v>
      </c>
      <c r="E111" s="132" t="s">
        <v>451</v>
      </c>
      <c r="F111" s="132" t="s">
        <v>708</v>
      </c>
      <c r="G111" s="309"/>
      <c r="H111" s="308"/>
      <c r="I111" s="308" t="s">
        <v>74</v>
      </c>
      <c r="J111" s="308" t="s">
        <v>73</v>
      </c>
      <c r="K111" s="308" t="s">
        <v>74</v>
      </c>
      <c r="L111" s="125" t="s">
        <v>721</v>
      </c>
      <c r="M111" s="311">
        <v>45877</v>
      </c>
      <c r="N111" s="311">
        <v>45897</v>
      </c>
      <c r="O111" s="308"/>
      <c r="P111" s="312"/>
      <c r="Q111" s="330">
        <v>0</v>
      </c>
      <c r="R111" s="330">
        <v>0</v>
      </c>
      <c r="S111" s="329">
        <v>0</v>
      </c>
      <c r="T111" s="132">
        <v>0</v>
      </c>
      <c r="U111" s="328">
        <v>0</v>
      </c>
      <c r="V111" s="161">
        <v>7</v>
      </c>
      <c r="W111" s="377">
        <v>302.08</v>
      </c>
      <c r="X111" s="405">
        <v>7</v>
      </c>
      <c r="Y111" s="515">
        <f t="shared" si="1"/>
        <v>2114.56</v>
      </c>
      <c r="Z111" s="515">
        <f t="shared" si="2"/>
        <v>2114.56</v>
      </c>
      <c r="AA111" s="161" t="s">
        <v>453</v>
      </c>
    </row>
    <row r="112" spans="1:27" ht="15.75" customHeight="1" x14ac:dyDescent="0.2">
      <c r="A112" s="438" t="s">
        <v>75</v>
      </c>
      <c r="B112" s="18" t="s">
        <v>751</v>
      </c>
      <c r="C112" s="290" t="s">
        <v>151</v>
      </c>
      <c r="D112" s="308" t="s">
        <v>419</v>
      </c>
      <c r="E112" s="132" t="s">
        <v>451</v>
      </c>
      <c r="F112" s="132" t="s">
        <v>708</v>
      </c>
      <c r="G112" s="309"/>
      <c r="H112" s="308"/>
      <c r="I112" s="308" t="s">
        <v>74</v>
      </c>
      <c r="J112" s="308" t="s">
        <v>73</v>
      </c>
      <c r="K112" s="308" t="s">
        <v>74</v>
      </c>
      <c r="L112" s="125" t="s">
        <v>721</v>
      </c>
      <c r="M112" s="311">
        <v>45873</v>
      </c>
      <c r="N112" s="311">
        <v>45898</v>
      </c>
      <c r="O112" s="308"/>
      <c r="P112" s="312"/>
      <c r="Q112" s="330">
        <v>0</v>
      </c>
      <c r="R112" s="330">
        <v>0</v>
      </c>
      <c r="S112" s="329">
        <v>0</v>
      </c>
      <c r="T112" s="132">
        <v>0</v>
      </c>
      <c r="U112" s="328">
        <v>0</v>
      </c>
      <c r="V112" s="161">
        <v>11</v>
      </c>
      <c r="W112" s="377">
        <v>302.08</v>
      </c>
      <c r="X112" s="405">
        <v>11</v>
      </c>
      <c r="Y112" s="515">
        <f t="shared" si="1"/>
        <v>3322.8799999999997</v>
      </c>
      <c r="Z112" s="515">
        <f t="shared" si="2"/>
        <v>3322.8799999999997</v>
      </c>
      <c r="AA112" s="161" t="s">
        <v>453</v>
      </c>
    </row>
    <row r="113" spans="1:27" ht="15.75" customHeight="1" x14ac:dyDescent="0.2">
      <c r="A113" s="438" t="s">
        <v>75</v>
      </c>
      <c r="B113" s="18" t="s">
        <v>751</v>
      </c>
      <c r="C113" s="290" t="s">
        <v>353</v>
      </c>
      <c r="D113" s="308" t="s">
        <v>723</v>
      </c>
      <c r="E113" s="132" t="s">
        <v>451</v>
      </c>
      <c r="F113" s="132" t="s">
        <v>708</v>
      </c>
      <c r="G113" s="309"/>
      <c r="H113" s="308"/>
      <c r="I113" s="308" t="s">
        <v>74</v>
      </c>
      <c r="J113" s="308" t="s">
        <v>73</v>
      </c>
      <c r="K113" s="308" t="s">
        <v>74</v>
      </c>
      <c r="L113" s="125" t="s">
        <v>721</v>
      </c>
      <c r="M113" s="311">
        <v>45877</v>
      </c>
      <c r="N113" s="311">
        <v>45897</v>
      </c>
      <c r="O113" s="308"/>
      <c r="P113" s="312"/>
      <c r="Q113" s="330">
        <v>0</v>
      </c>
      <c r="R113" s="330">
        <v>0</v>
      </c>
      <c r="S113" s="329">
        <v>0</v>
      </c>
      <c r="T113" s="132">
        <v>0</v>
      </c>
      <c r="U113" s="328">
        <v>0</v>
      </c>
      <c r="V113" s="161">
        <v>7</v>
      </c>
      <c r="W113" s="377">
        <v>302.08</v>
      </c>
      <c r="X113" s="405">
        <v>7</v>
      </c>
      <c r="Y113" s="515">
        <f t="shared" si="1"/>
        <v>2114.56</v>
      </c>
      <c r="Z113" s="515">
        <f t="shared" si="2"/>
        <v>2114.56</v>
      </c>
      <c r="AA113" s="161" t="s">
        <v>453</v>
      </c>
    </row>
    <row r="114" spans="1:27" ht="15.75" customHeight="1" x14ac:dyDescent="0.2">
      <c r="A114" s="438" t="s">
        <v>75</v>
      </c>
      <c r="B114" s="18" t="s">
        <v>751</v>
      </c>
      <c r="C114" s="290" t="s">
        <v>161</v>
      </c>
      <c r="D114" s="132" t="s">
        <v>734</v>
      </c>
      <c r="E114" s="132" t="s">
        <v>451</v>
      </c>
      <c r="F114" s="132" t="s">
        <v>708</v>
      </c>
      <c r="G114" s="309"/>
      <c r="H114" s="308"/>
      <c r="I114" s="132" t="s">
        <v>74</v>
      </c>
      <c r="J114" s="308" t="s">
        <v>73</v>
      </c>
      <c r="K114" s="132" t="s">
        <v>74</v>
      </c>
      <c r="L114" s="125" t="s">
        <v>733</v>
      </c>
      <c r="M114" s="291">
        <v>45873</v>
      </c>
      <c r="N114" s="291">
        <v>45896</v>
      </c>
      <c r="O114" s="132"/>
      <c r="P114" s="310"/>
      <c r="Q114" s="326">
        <v>0</v>
      </c>
      <c r="R114" s="326">
        <v>0</v>
      </c>
      <c r="S114" s="331">
        <v>0</v>
      </c>
      <c r="T114" s="132">
        <v>0</v>
      </c>
      <c r="U114" s="328">
        <v>0</v>
      </c>
      <c r="V114" s="161">
        <v>12</v>
      </c>
      <c r="W114" s="377">
        <v>302.08</v>
      </c>
      <c r="X114" s="405">
        <v>12</v>
      </c>
      <c r="Y114" s="515">
        <f t="shared" si="1"/>
        <v>3624.96</v>
      </c>
      <c r="Z114" s="515">
        <f t="shared" si="2"/>
        <v>3624.96</v>
      </c>
      <c r="AA114" s="161" t="s">
        <v>453</v>
      </c>
    </row>
    <row r="115" spans="1:27" ht="15.75" customHeight="1" x14ac:dyDescent="0.2">
      <c r="A115" s="438" t="s">
        <v>75</v>
      </c>
      <c r="B115" s="18" t="s">
        <v>751</v>
      </c>
      <c r="C115" s="290" t="s">
        <v>357</v>
      </c>
      <c r="D115" s="132" t="s">
        <v>744</v>
      </c>
      <c r="E115" s="132" t="s">
        <v>451</v>
      </c>
      <c r="F115" s="132" t="s">
        <v>708</v>
      </c>
      <c r="G115" s="309"/>
      <c r="H115" s="308"/>
      <c r="I115" s="132" t="s">
        <v>74</v>
      </c>
      <c r="J115" s="308" t="s">
        <v>73</v>
      </c>
      <c r="K115" s="132" t="s">
        <v>74</v>
      </c>
      <c r="L115" s="125" t="s">
        <v>733</v>
      </c>
      <c r="M115" s="291">
        <v>45870</v>
      </c>
      <c r="N115" s="291">
        <v>45900</v>
      </c>
      <c r="O115" s="132"/>
      <c r="P115" s="310"/>
      <c r="Q115" s="326">
        <v>0</v>
      </c>
      <c r="R115" s="326">
        <v>0</v>
      </c>
      <c r="S115" s="329">
        <v>0</v>
      </c>
      <c r="T115" s="132">
        <v>0</v>
      </c>
      <c r="U115" s="328">
        <v>0</v>
      </c>
      <c r="V115" s="161">
        <v>10</v>
      </c>
      <c r="W115" s="377">
        <v>302.08</v>
      </c>
      <c r="X115" s="405">
        <v>10</v>
      </c>
      <c r="Y115" s="515">
        <f t="shared" si="1"/>
        <v>3020.7999999999997</v>
      </c>
      <c r="Z115" s="515">
        <f t="shared" si="2"/>
        <v>3020.7999999999997</v>
      </c>
      <c r="AA115" s="161" t="s">
        <v>453</v>
      </c>
    </row>
    <row r="116" spans="1:27" ht="15.75" customHeight="1" x14ac:dyDescent="0.2">
      <c r="A116" s="438" t="s">
        <v>75</v>
      </c>
      <c r="B116" s="18" t="s">
        <v>751</v>
      </c>
      <c r="C116" s="290" t="s">
        <v>163</v>
      </c>
      <c r="D116" s="132" t="s">
        <v>735</v>
      </c>
      <c r="E116" s="132" t="s">
        <v>451</v>
      </c>
      <c r="F116" s="132" t="s">
        <v>708</v>
      </c>
      <c r="G116" s="309"/>
      <c r="H116" s="308"/>
      <c r="I116" s="132" t="s">
        <v>74</v>
      </c>
      <c r="J116" s="308" t="s">
        <v>73</v>
      </c>
      <c r="K116" s="132" t="s">
        <v>74</v>
      </c>
      <c r="L116" s="125" t="s">
        <v>733</v>
      </c>
      <c r="M116" s="291">
        <v>45875</v>
      </c>
      <c r="N116" s="291">
        <v>45898</v>
      </c>
      <c r="O116" s="132"/>
      <c r="P116" s="310"/>
      <c r="Q116" s="326">
        <v>0</v>
      </c>
      <c r="R116" s="326">
        <v>0</v>
      </c>
      <c r="S116" s="331">
        <v>0</v>
      </c>
      <c r="T116" s="132">
        <v>0</v>
      </c>
      <c r="U116" s="328">
        <v>0</v>
      </c>
      <c r="V116" s="161">
        <v>12</v>
      </c>
      <c r="W116" s="377">
        <v>302.08</v>
      </c>
      <c r="X116" s="405">
        <v>12</v>
      </c>
      <c r="Y116" s="515">
        <f t="shared" si="1"/>
        <v>3624.96</v>
      </c>
      <c r="Z116" s="515">
        <f t="shared" si="2"/>
        <v>3624.96</v>
      </c>
      <c r="AA116" s="161" t="s">
        <v>453</v>
      </c>
    </row>
    <row r="117" spans="1:27" ht="15.75" customHeight="1" x14ac:dyDescent="0.2">
      <c r="A117" s="438" t="s">
        <v>75</v>
      </c>
      <c r="B117" s="18" t="s">
        <v>751</v>
      </c>
      <c r="C117" s="290" t="s">
        <v>165</v>
      </c>
      <c r="D117" s="132" t="s">
        <v>736</v>
      </c>
      <c r="E117" s="132" t="s">
        <v>451</v>
      </c>
      <c r="F117" s="132" t="s">
        <v>708</v>
      </c>
      <c r="G117" s="309"/>
      <c r="H117" s="308"/>
      <c r="I117" s="132" t="s">
        <v>74</v>
      </c>
      <c r="J117" s="308" t="s">
        <v>73</v>
      </c>
      <c r="K117" s="132" t="s">
        <v>74</v>
      </c>
      <c r="L117" s="125" t="s">
        <v>733</v>
      </c>
      <c r="M117" s="291">
        <v>45875</v>
      </c>
      <c r="N117" s="291">
        <v>45895</v>
      </c>
      <c r="O117" s="132"/>
      <c r="P117" s="310"/>
      <c r="Q117" s="326">
        <v>0</v>
      </c>
      <c r="R117" s="326">
        <v>0</v>
      </c>
      <c r="S117" s="331">
        <v>0</v>
      </c>
      <c r="T117" s="132">
        <v>0</v>
      </c>
      <c r="U117" s="328">
        <v>0</v>
      </c>
      <c r="V117" s="161">
        <v>7</v>
      </c>
      <c r="W117" s="377">
        <v>302.08</v>
      </c>
      <c r="X117" s="405">
        <v>7</v>
      </c>
      <c r="Y117" s="515">
        <f t="shared" si="1"/>
        <v>2114.56</v>
      </c>
      <c r="Z117" s="515">
        <f t="shared" si="2"/>
        <v>2114.56</v>
      </c>
      <c r="AA117" s="161" t="s">
        <v>453</v>
      </c>
    </row>
    <row r="118" spans="1:27" ht="15.75" customHeight="1" x14ac:dyDescent="0.2">
      <c r="A118" s="438" t="s">
        <v>75</v>
      </c>
      <c r="B118" s="18" t="s">
        <v>751</v>
      </c>
      <c r="C118" s="177" t="s">
        <v>737</v>
      </c>
      <c r="D118" s="394" t="s">
        <v>738</v>
      </c>
      <c r="E118" s="132" t="s">
        <v>451</v>
      </c>
      <c r="F118" s="132" t="s">
        <v>708</v>
      </c>
      <c r="G118" s="309"/>
      <c r="H118" s="308"/>
      <c r="I118" s="132" t="s">
        <v>74</v>
      </c>
      <c r="J118" s="308" t="s">
        <v>73</v>
      </c>
      <c r="K118" s="132" t="s">
        <v>74</v>
      </c>
      <c r="L118" s="125" t="s">
        <v>733</v>
      </c>
      <c r="M118" s="291">
        <v>45508</v>
      </c>
      <c r="N118" s="291">
        <v>45528</v>
      </c>
      <c r="O118" s="132"/>
      <c r="P118" s="310"/>
      <c r="Q118" s="326">
        <v>0</v>
      </c>
      <c r="R118" s="326">
        <v>0</v>
      </c>
      <c r="S118" s="331">
        <v>0</v>
      </c>
      <c r="T118" s="132">
        <v>0</v>
      </c>
      <c r="U118" s="328">
        <v>0</v>
      </c>
      <c r="V118" s="161">
        <v>7</v>
      </c>
      <c r="W118" s="377">
        <v>302.08</v>
      </c>
      <c r="X118" s="405">
        <v>7</v>
      </c>
      <c r="Y118" s="515">
        <f t="shared" si="1"/>
        <v>2114.56</v>
      </c>
      <c r="Z118" s="515">
        <f t="shared" si="2"/>
        <v>2114.56</v>
      </c>
      <c r="AA118" s="161" t="s">
        <v>453</v>
      </c>
    </row>
    <row r="119" spans="1:27" ht="15.75" customHeight="1" x14ac:dyDescent="0.2">
      <c r="A119" s="438" t="s">
        <v>75</v>
      </c>
      <c r="B119" s="18" t="s">
        <v>751</v>
      </c>
      <c r="C119" s="290" t="s">
        <v>164</v>
      </c>
      <c r="D119" s="132" t="s">
        <v>739</v>
      </c>
      <c r="E119" s="132" t="s">
        <v>451</v>
      </c>
      <c r="F119" s="132" t="s">
        <v>708</v>
      </c>
      <c r="G119" s="424"/>
      <c r="H119" s="308"/>
      <c r="I119" s="132" t="s">
        <v>74</v>
      </c>
      <c r="J119" s="308" t="s">
        <v>73</v>
      </c>
      <c r="K119" s="132" t="s">
        <v>74</v>
      </c>
      <c r="L119" s="125" t="s">
        <v>733</v>
      </c>
      <c r="M119" s="348">
        <v>45873</v>
      </c>
      <c r="N119" s="291">
        <v>45893</v>
      </c>
      <c r="O119" s="132"/>
      <c r="P119" s="310"/>
      <c r="Q119" s="326">
        <v>0</v>
      </c>
      <c r="R119" s="326">
        <v>0</v>
      </c>
      <c r="S119" s="329">
        <v>0</v>
      </c>
      <c r="T119" s="132">
        <v>0</v>
      </c>
      <c r="U119" s="328">
        <v>0</v>
      </c>
      <c r="V119" s="161">
        <v>7</v>
      </c>
      <c r="W119" s="377">
        <v>302.08</v>
      </c>
      <c r="X119" s="405">
        <v>7</v>
      </c>
      <c r="Y119" s="515">
        <f t="shared" si="1"/>
        <v>2114.56</v>
      </c>
      <c r="Z119" s="515">
        <f t="shared" si="2"/>
        <v>2114.56</v>
      </c>
      <c r="AA119" s="161" t="s">
        <v>453</v>
      </c>
    </row>
    <row r="120" spans="1:27" ht="15.75" customHeight="1" x14ac:dyDescent="0.2">
      <c r="A120" s="438" t="s">
        <v>75</v>
      </c>
      <c r="B120" s="18" t="s">
        <v>751</v>
      </c>
      <c r="C120" s="290" t="s">
        <v>773</v>
      </c>
      <c r="D120" s="303" t="s">
        <v>774</v>
      </c>
      <c r="E120" s="132" t="s">
        <v>451</v>
      </c>
      <c r="F120" s="132" t="s">
        <v>708</v>
      </c>
      <c r="G120" s="424"/>
      <c r="H120" s="308"/>
      <c r="I120" s="132" t="s">
        <v>74</v>
      </c>
      <c r="J120" s="308" t="s">
        <v>73</v>
      </c>
      <c r="K120" s="132" t="s">
        <v>74</v>
      </c>
      <c r="L120" s="125" t="s">
        <v>733</v>
      </c>
      <c r="M120" s="348">
        <v>45877</v>
      </c>
      <c r="N120" s="291">
        <v>45897</v>
      </c>
      <c r="O120" s="132"/>
      <c r="P120" s="310"/>
      <c r="Q120" s="326">
        <v>0</v>
      </c>
      <c r="R120" s="326">
        <v>0</v>
      </c>
      <c r="S120" s="329">
        <v>0</v>
      </c>
      <c r="T120" s="132">
        <v>0</v>
      </c>
      <c r="U120" s="328">
        <v>0</v>
      </c>
      <c r="V120" s="161">
        <v>5</v>
      </c>
      <c r="W120" s="377">
        <v>302.08</v>
      </c>
      <c r="X120" s="405">
        <v>5</v>
      </c>
      <c r="Y120" s="515">
        <f t="shared" si="1"/>
        <v>1510.3999999999999</v>
      </c>
      <c r="Z120" s="515">
        <f t="shared" si="2"/>
        <v>1510.3999999999999</v>
      </c>
      <c r="AA120" s="161" t="s">
        <v>453</v>
      </c>
    </row>
    <row r="121" spans="1:27" ht="15.75" customHeight="1" x14ac:dyDescent="0.2">
      <c r="A121" s="438" t="s">
        <v>75</v>
      </c>
      <c r="B121" s="18" t="s">
        <v>751</v>
      </c>
      <c r="C121" s="290" t="s">
        <v>172</v>
      </c>
      <c r="D121" s="394" t="s">
        <v>743</v>
      </c>
      <c r="E121" s="132" t="s">
        <v>451</v>
      </c>
      <c r="F121" s="132" t="s">
        <v>708</v>
      </c>
      <c r="G121" s="424"/>
      <c r="H121" s="308"/>
      <c r="I121" s="132" t="s">
        <v>74</v>
      </c>
      <c r="J121" s="308" t="s">
        <v>73</v>
      </c>
      <c r="K121" s="132" t="s">
        <v>74</v>
      </c>
      <c r="L121" s="125" t="s">
        <v>733</v>
      </c>
      <c r="M121" s="348">
        <v>45877</v>
      </c>
      <c r="N121" s="291">
        <v>45897</v>
      </c>
      <c r="O121" s="132"/>
      <c r="P121" s="310"/>
      <c r="Q121" s="326">
        <v>0</v>
      </c>
      <c r="R121" s="326">
        <v>0</v>
      </c>
      <c r="S121" s="329">
        <v>0</v>
      </c>
      <c r="T121" s="132">
        <v>0</v>
      </c>
      <c r="U121" s="328">
        <v>0</v>
      </c>
      <c r="V121" s="161">
        <v>7</v>
      </c>
      <c r="W121" s="377">
        <v>302.08</v>
      </c>
      <c r="X121" s="405">
        <v>7</v>
      </c>
      <c r="Y121" s="515">
        <f t="shared" si="1"/>
        <v>2114.56</v>
      </c>
      <c r="Z121" s="515">
        <f t="shared" si="2"/>
        <v>2114.56</v>
      </c>
      <c r="AA121" s="161" t="s">
        <v>453</v>
      </c>
    </row>
    <row r="122" spans="1:27" ht="15.75" customHeight="1" x14ac:dyDescent="0.2">
      <c r="A122" s="438" t="s">
        <v>75</v>
      </c>
      <c r="B122" s="18" t="s">
        <v>751</v>
      </c>
      <c r="C122" s="290" t="s">
        <v>169</v>
      </c>
      <c r="D122" s="132" t="s">
        <v>749</v>
      </c>
      <c r="E122" s="132" t="s">
        <v>451</v>
      </c>
      <c r="F122" s="132" t="s">
        <v>708</v>
      </c>
      <c r="G122" s="424"/>
      <c r="H122" s="308"/>
      <c r="I122" s="132" t="s">
        <v>74</v>
      </c>
      <c r="J122" s="308" t="s">
        <v>73</v>
      </c>
      <c r="K122" s="132" t="s">
        <v>74</v>
      </c>
      <c r="L122" s="125" t="s">
        <v>733</v>
      </c>
      <c r="M122" s="348">
        <v>45875</v>
      </c>
      <c r="N122" s="291">
        <v>45895</v>
      </c>
      <c r="O122" s="132"/>
      <c r="P122" s="310"/>
      <c r="Q122" s="326">
        <v>0</v>
      </c>
      <c r="R122" s="326">
        <v>0</v>
      </c>
      <c r="S122" s="329">
        <v>0</v>
      </c>
      <c r="T122" s="132">
        <v>0</v>
      </c>
      <c r="U122" s="328">
        <v>0</v>
      </c>
      <c r="V122" s="161">
        <v>7</v>
      </c>
      <c r="W122" s="377">
        <v>302.08</v>
      </c>
      <c r="X122" s="405">
        <v>7</v>
      </c>
      <c r="Y122" s="515">
        <f t="shared" si="1"/>
        <v>2114.56</v>
      </c>
      <c r="Z122" s="515">
        <f t="shared" si="2"/>
        <v>2114.56</v>
      </c>
      <c r="AA122" s="161" t="s">
        <v>453</v>
      </c>
    </row>
    <row r="123" spans="1:27" ht="15.75" customHeight="1" x14ac:dyDescent="0.2">
      <c r="A123" s="438" t="s">
        <v>75</v>
      </c>
      <c r="B123" s="18" t="s">
        <v>751</v>
      </c>
      <c r="C123" s="290" t="s">
        <v>166</v>
      </c>
      <c r="D123" s="132" t="s">
        <v>750</v>
      </c>
      <c r="E123" s="132" t="s">
        <v>451</v>
      </c>
      <c r="F123" s="132" t="s">
        <v>708</v>
      </c>
      <c r="G123" s="424"/>
      <c r="H123" s="308"/>
      <c r="I123" s="132" t="s">
        <v>74</v>
      </c>
      <c r="J123" s="308" t="s">
        <v>73</v>
      </c>
      <c r="K123" s="132" t="s">
        <v>74</v>
      </c>
      <c r="L123" s="125" t="s">
        <v>733</v>
      </c>
      <c r="M123" s="348">
        <v>45870</v>
      </c>
      <c r="N123" s="291">
        <v>45900</v>
      </c>
      <c r="O123" s="132"/>
      <c r="P123" s="310"/>
      <c r="Q123" s="326">
        <v>0</v>
      </c>
      <c r="R123" s="326">
        <v>0</v>
      </c>
      <c r="S123" s="329">
        <v>0</v>
      </c>
      <c r="T123" s="132">
        <v>0</v>
      </c>
      <c r="U123" s="328">
        <v>0</v>
      </c>
      <c r="V123" s="161">
        <v>10</v>
      </c>
      <c r="W123" s="377">
        <v>302.08</v>
      </c>
      <c r="X123" s="407">
        <v>10</v>
      </c>
      <c r="Y123" s="520">
        <f t="shared" si="1"/>
        <v>3020.7999999999997</v>
      </c>
      <c r="Z123" s="511">
        <f t="shared" si="2"/>
        <v>3020.7999999999997</v>
      </c>
      <c r="AA123" s="161" t="s">
        <v>453</v>
      </c>
    </row>
    <row r="124" spans="1:27" ht="15.75" customHeight="1" x14ac:dyDescent="0.2">
      <c r="A124" s="438" t="s">
        <v>75</v>
      </c>
      <c r="B124" s="18" t="s">
        <v>751</v>
      </c>
      <c r="C124" s="177" t="s">
        <v>777</v>
      </c>
      <c r="D124" s="394" t="s">
        <v>778</v>
      </c>
      <c r="E124" s="132" t="s">
        <v>451</v>
      </c>
      <c r="F124" s="132" t="s">
        <v>708</v>
      </c>
      <c r="G124" s="424"/>
      <c r="H124" s="308"/>
      <c r="I124" s="132" t="s">
        <v>74</v>
      </c>
      <c r="J124" s="308" t="s">
        <v>73</v>
      </c>
      <c r="K124" s="132" t="s">
        <v>74</v>
      </c>
      <c r="L124" s="125" t="s">
        <v>733</v>
      </c>
      <c r="M124" s="348">
        <v>45873</v>
      </c>
      <c r="N124" s="291">
        <v>45893</v>
      </c>
      <c r="O124" s="132"/>
      <c r="P124" s="310"/>
      <c r="Q124" s="326">
        <v>0</v>
      </c>
      <c r="R124" s="326">
        <v>0</v>
      </c>
      <c r="S124" s="329">
        <v>0</v>
      </c>
      <c r="T124" s="132">
        <v>0</v>
      </c>
      <c r="U124" s="328">
        <v>0</v>
      </c>
      <c r="V124" s="370">
        <v>7</v>
      </c>
      <c r="W124" s="377">
        <v>302.08</v>
      </c>
      <c r="X124" s="132">
        <v>7</v>
      </c>
      <c r="Y124" s="521">
        <f t="shared" si="1"/>
        <v>2114.56</v>
      </c>
      <c r="Z124" s="522">
        <f t="shared" si="2"/>
        <v>2114.56</v>
      </c>
      <c r="AA124" s="161" t="s">
        <v>453</v>
      </c>
    </row>
    <row r="125" spans="1:27" ht="28.5" x14ac:dyDescent="0.2">
      <c r="A125" s="438" t="s">
        <v>75</v>
      </c>
      <c r="B125" s="18" t="s">
        <v>133</v>
      </c>
      <c r="C125" s="408" t="s">
        <v>98</v>
      </c>
      <c r="D125" s="180" t="s">
        <v>99</v>
      </c>
      <c r="E125" s="180" t="s">
        <v>100</v>
      </c>
      <c r="F125" s="180" t="s">
        <v>1098</v>
      </c>
      <c r="G125" s="422"/>
      <c r="H125" s="17"/>
      <c r="I125" s="17" t="s">
        <v>74</v>
      </c>
      <c r="J125" s="17" t="s">
        <v>76</v>
      </c>
      <c r="K125" s="17" t="s">
        <v>74</v>
      </c>
      <c r="L125" s="71" t="s">
        <v>1099</v>
      </c>
      <c r="M125" s="423" t="s">
        <v>1100</v>
      </c>
      <c r="N125" s="409" t="s">
        <v>1100</v>
      </c>
      <c r="O125" s="410"/>
      <c r="P125" s="411"/>
      <c r="Q125" s="411">
        <v>0</v>
      </c>
      <c r="R125" s="411">
        <v>0</v>
      </c>
      <c r="S125" s="411">
        <f t="shared" ref="S125:S138" si="22">Q125+R125</f>
        <v>0</v>
      </c>
      <c r="T125" s="180">
        <v>0</v>
      </c>
      <c r="U125" s="411">
        <v>604.16999999999996</v>
      </c>
      <c r="V125" s="180">
        <v>6</v>
      </c>
      <c r="W125" s="411">
        <v>302.08</v>
      </c>
      <c r="X125" s="180">
        <v>6</v>
      </c>
      <c r="Y125" s="509">
        <v>1812.48</v>
      </c>
      <c r="Z125" s="509">
        <f>S125+Y125</f>
        <v>1812.48</v>
      </c>
      <c r="AA125" s="412"/>
    </row>
    <row r="126" spans="1:27" ht="42.75" x14ac:dyDescent="0.2">
      <c r="A126" s="438" t="s">
        <v>75</v>
      </c>
      <c r="B126" s="18" t="s">
        <v>133</v>
      </c>
      <c r="C126" s="413" t="s">
        <v>101</v>
      </c>
      <c r="D126" s="18" t="s">
        <v>102</v>
      </c>
      <c r="E126" s="18" t="s">
        <v>103</v>
      </c>
      <c r="F126" s="18" t="s">
        <v>1101</v>
      </c>
      <c r="G126" s="38"/>
      <c r="H126" s="18"/>
      <c r="I126" s="18" t="s">
        <v>74</v>
      </c>
      <c r="J126" s="17" t="s">
        <v>76</v>
      </c>
      <c r="K126" s="18" t="s">
        <v>74</v>
      </c>
      <c r="L126" s="29" t="s">
        <v>1102</v>
      </c>
      <c r="M126" s="338" t="s">
        <v>1103</v>
      </c>
      <c r="N126" s="30" t="s">
        <v>1103</v>
      </c>
      <c r="O126" s="30"/>
      <c r="P126" s="31"/>
      <c r="Q126" s="31">
        <v>0</v>
      </c>
      <c r="R126" s="31">
        <v>0</v>
      </c>
      <c r="S126" s="152">
        <f t="shared" si="22"/>
        <v>0</v>
      </c>
      <c r="T126" s="18">
        <v>0</v>
      </c>
      <c r="U126" s="31">
        <v>0</v>
      </c>
      <c r="V126" s="18">
        <v>5</v>
      </c>
      <c r="W126" s="31">
        <v>302.08</v>
      </c>
      <c r="X126" s="18">
        <v>5</v>
      </c>
      <c r="Y126" s="510">
        <v>1510.4</v>
      </c>
      <c r="Z126" s="510">
        <f t="shared" ref="Z126:Z131" si="23">S126+Y126</f>
        <v>1510.4</v>
      </c>
      <c r="AA126" s="32"/>
    </row>
    <row r="127" spans="1:27" ht="85.5" x14ac:dyDescent="0.2">
      <c r="A127" s="438" t="s">
        <v>75</v>
      </c>
      <c r="B127" s="18" t="s">
        <v>133</v>
      </c>
      <c r="C127" s="413" t="s">
        <v>104</v>
      </c>
      <c r="D127" s="18" t="s">
        <v>105</v>
      </c>
      <c r="E127" s="18" t="s">
        <v>106</v>
      </c>
      <c r="F127" s="18" t="s">
        <v>107</v>
      </c>
      <c r="G127" s="38"/>
      <c r="H127" s="18"/>
      <c r="I127" s="18" t="s">
        <v>74</v>
      </c>
      <c r="J127" s="17" t="s">
        <v>76</v>
      </c>
      <c r="K127" s="18" t="s">
        <v>74</v>
      </c>
      <c r="L127" s="29" t="s">
        <v>1104</v>
      </c>
      <c r="M127" s="338" t="s">
        <v>1105</v>
      </c>
      <c r="N127" s="30" t="s">
        <v>1105</v>
      </c>
      <c r="O127" s="30"/>
      <c r="P127" s="31"/>
      <c r="Q127" s="31">
        <v>0</v>
      </c>
      <c r="R127" s="31">
        <v>0</v>
      </c>
      <c r="S127" s="152">
        <f t="shared" si="22"/>
        <v>0</v>
      </c>
      <c r="T127" s="18">
        <v>0</v>
      </c>
      <c r="U127" s="31">
        <v>0</v>
      </c>
      <c r="V127" s="18">
        <v>9</v>
      </c>
      <c r="W127" s="102">
        <v>55</v>
      </c>
      <c r="X127" s="18">
        <v>9</v>
      </c>
      <c r="Y127" s="510">
        <v>495</v>
      </c>
      <c r="Z127" s="510">
        <f t="shared" si="23"/>
        <v>495</v>
      </c>
      <c r="AA127" s="32"/>
    </row>
    <row r="128" spans="1:27" ht="28.5" x14ac:dyDescent="0.2">
      <c r="A128" s="438" t="s">
        <v>75</v>
      </c>
      <c r="B128" s="18" t="s">
        <v>133</v>
      </c>
      <c r="C128" s="414" t="s">
        <v>122</v>
      </c>
      <c r="D128" s="39" t="s">
        <v>123</v>
      </c>
      <c r="E128" s="39" t="s">
        <v>82</v>
      </c>
      <c r="F128" s="39" t="s">
        <v>120</v>
      </c>
      <c r="G128" s="425"/>
      <c r="H128" s="39"/>
      <c r="I128" s="39" t="s">
        <v>74</v>
      </c>
      <c r="J128" s="40" t="s">
        <v>121</v>
      </c>
      <c r="K128" s="39" t="s">
        <v>74</v>
      </c>
      <c r="L128" s="41" t="s">
        <v>1106</v>
      </c>
      <c r="M128" s="92" t="s">
        <v>1107</v>
      </c>
      <c r="N128" s="52" t="s">
        <v>1107</v>
      </c>
      <c r="O128" s="52"/>
      <c r="P128" s="102"/>
      <c r="Q128" s="102">
        <v>0</v>
      </c>
      <c r="R128" s="102">
        <v>0</v>
      </c>
      <c r="S128" s="415">
        <f t="shared" si="22"/>
        <v>0</v>
      </c>
      <c r="T128" s="39">
        <v>0</v>
      </c>
      <c r="U128" s="102">
        <v>0</v>
      </c>
      <c r="V128" s="39">
        <v>4</v>
      </c>
      <c r="W128" s="102">
        <v>302.08</v>
      </c>
      <c r="X128" s="39">
        <v>4</v>
      </c>
      <c r="Y128" s="510">
        <f t="shared" ref="Y128:Y138" si="24">(T128*U128)+(V128*W128)</f>
        <v>1208.32</v>
      </c>
      <c r="Z128" s="510">
        <f t="shared" si="23"/>
        <v>1208.32</v>
      </c>
      <c r="AA128" s="103"/>
    </row>
    <row r="129" spans="1:27" ht="28.5" x14ac:dyDescent="0.2">
      <c r="A129" s="438" t="s">
        <v>75</v>
      </c>
      <c r="B129" s="18" t="s">
        <v>133</v>
      </c>
      <c r="C129" s="416" t="s">
        <v>232</v>
      </c>
      <c r="D129" s="417" t="s">
        <v>119</v>
      </c>
      <c r="E129" s="417" t="s">
        <v>110</v>
      </c>
      <c r="F129" s="33" t="s">
        <v>120</v>
      </c>
      <c r="G129" s="37"/>
      <c r="H129" s="39"/>
      <c r="I129" s="39" t="s">
        <v>74</v>
      </c>
      <c r="J129" s="40" t="s">
        <v>121</v>
      </c>
      <c r="K129" s="39" t="s">
        <v>74</v>
      </c>
      <c r="L129" s="41" t="s">
        <v>1108</v>
      </c>
      <c r="M129" s="165" t="s">
        <v>1109</v>
      </c>
      <c r="N129" s="34" t="s">
        <v>1109</v>
      </c>
      <c r="O129" s="35"/>
      <c r="P129" s="36"/>
      <c r="Q129" s="36">
        <v>0</v>
      </c>
      <c r="R129" s="36">
        <v>0</v>
      </c>
      <c r="S129" s="418">
        <f t="shared" si="22"/>
        <v>0</v>
      </c>
      <c r="T129" s="33">
        <v>0</v>
      </c>
      <c r="U129" s="36">
        <v>604.16999999999996</v>
      </c>
      <c r="V129" s="33">
        <v>4</v>
      </c>
      <c r="W129" s="36">
        <v>302.08</v>
      </c>
      <c r="X129" s="33">
        <v>4</v>
      </c>
      <c r="Y129" s="511">
        <f t="shared" si="24"/>
        <v>1208.32</v>
      </c>
      <c r="Z129" s="511">
        <f t="shared" si="23"/>
        <v>1208.32</v>
      </c>
      <c r="AA129" s="122"/>
    </row>
    <row r="130" spans="1:27" ht="28.5" x14ac:dyDescent="0.2">
      <c r="A130" s="438" t="s">
        <v>75</v>
      </c>
      <c r="B130" s="18" t="s">
        <v>133</v>
      </c>
      <c r="C130" s="419" t="s">
        <v>964</v>
      </c>
      <c r="D130" s="39" t="s">
        <v>125</v>
      </c>
      <c r="E130" s="417" t="s">
        <v>110</v>
      </c>
      <c r="F130" s="369" t="s">
        <v>1110</v>
      </c>
      <c r="G130" s="37"/>
      <c r="H130" s="39"/>
      <c r="I130" s="39" t="s">
        <v>74</v>
      </c>
      <c r="J130" s="40" t="s">
        <v>121</v>
      </c>
      <c r="K130" s="39" t="s">
        <v>74</v>
      </c>
      <c r="L130" s="41" t="s">
        <v>1111</v>
      </c>
      <c r="M130" s="165">
        <v>45895</v>
      </c>
      <c r="N130" s="34">
        <v>45895</v>
      </c>
      <c r="O130" s="35"/>
      <c r="P130" s="36"/>
      <c r="Q130" s="36">
        <v>0</v>
      </c>
      <c r="R130" s="36">
        <v>0</v>
      </c>
      <c r="S130" s="418">
        <f t="shared" si="22"/>
        <v>0</v>
      </c>
      <c r="T130" s="33">
        <v>0</v>
      </c>
      <c r="U130" s="36">
        <v>604.16999999999996</v>
      </c>
      <c r="V130" s="33">
        <v>1</v>
      </c>
      <c r="W130" s="36">
        <v>302.08</v>
      </c>
      <c r="X130" s="33">
        <v>1</v>
      </c>
      <c r="Y130" s="511">
        <f t="shared" si="24"/>
        <v>302.08</v>
      </c>
      <c r="Z130" s="511">
        <f t="shared" si="23"/>
        <v>302.08</v>
      </c>
      <c r="AA130" s="122"/>
    </row>
    <row r="131" spans="1:27" ht="28.5" x14ac:dyDescent="0.2">
      <c r="A131" s="438" t="s">
        <v>75</v>
      </c>
      <c r="B131" s="18" t="s">
        <v>133</v>
      </c>
      <c r="C131" s="414" t="s">
        <v>235</v>
      </c>
      <c r="D131" s="39" t="s">
        <v>236</v>
      </c>
      <c r="E131" s="39" t="s">
        <v>110</v>
      </c>
      <c r="F131" s="39" t="s">
        <v>1112</v>
      </c>
      <c r="G131" s="425"/>
      <c r="H131" s="39"/>
      <c r="I131" s="39" t="s">
        <v>74</v>
      </c>
      <c r="J131" s="40" t="s">
        <v>121</v>
      </c>
      <c r="K131" s="39" t="s">
        <v>74</v>
      </c>
      <c r="L131" s="41" t="s">
        <v>237</v>
      </c>
      <c r="M131" s="92">
        <v>45896</v>
      </c>
      <c r="N131" s="52">
        <v>45896</v>
      </c>
      <c r="O131" s="52"/>
      <c r="P131" s="102"/>
      <c r="Q131" s="102">
        <v>0</v>
      </c>
      <c r="R131" s="102">
        <v>0</v>
      </c>
      <c r="S131" s="415">
        <f t="shared" si="22"/>
        <v>0</v>
      </c>
      <c r="T131" s="39">
        <v>0</v>
      </c>
      <c r="U131" s="102">
        <v>527.75</v>
      </c>
      <c r="V131" s="39">
        <v>1</v>
      </c>
      <c r="W131" s="102">
        <v>302.08</v>
      </c>
      <c r="X131" s="39">
        <v>1</v>
      </c>
      <c r="Y131" s="510">
        <f t="shared" si="24"/>
        <v>302.08</v>
      </c>
      <c r="Z131" s="510">
        <f t="shared" si="23"/>
        <v>302.08</v>
      </c>
      <c r="AA131" s="103"/>
    </row>
    <row r="132" spans="1:27" ht="28.5" x14ac:dyDescent="0.2">
      <c r="A132" s="438" t="s">
        <v>75</v>
      </c>
      <c r="B132" s="18" t="s">
        <v>133</v>
      </c>
      <c r="C132" s="413" t="s">
        <v>128</v>
      </c>
      <c r="D132" s="18" t="s">
        <v>129</v>
      </c>
      <c r="E132" s="18" t="s">
        <v>112</v>
      </c>
      <c r="F132" s="18" t="s">
        <v>875</v>
      </c>
      <c r="G132" s="38"/>
      <c r="H132" s="18"/>
      <c r="I132" s="18" t="s">
        <v>74</v>
      </c>
      <c r="J132" s="17" t="s">
        <v>76</v>
      </c>
      <c r="K132" s="18" t="s">
        <v>74</v>
      </c>
      <c r="L132" s="29" t="s">
        <v>796</v>
      </c>
      <c r="M132" s="338" t="s">
        <v>1113</v>
      </c>
      <c r="N132" s="30" t="s">
        <v>1113</v>
      </c>
      <c r="O132" s="30"/>
      <c r="P132" s="31"/>
      <c r="Q132" s="31">
        <v>0</v>
      </c>
      <c r="R132" s="31">
        <v>0</v>
      </c>
      <c r="S132" s="152">
        <f t="shared" si="22"/>
        <v>0</v>
      </c>
      <c r="T132" s="18">
        <v>0</v>
      </c>
      <c r="U132" s="31">
        <v>0</v>
      </c>
      <c r="V132" s="18">
        <v>2</v>
      </c>
      <c r="W132" s="102">
        <v>302.08</v>
      </c>
      <c r="X132" s="18">
        <v>2</v>
      </c>
      <c r="Y132" s="510">
        <f t="shared" si="24"/>
        <v>604.16</v>
      </c>
      <c r="Z132" s="510">
        <f>S132+Y132</f>
        <v>604.16</v>
      </c>
      <c r="AA132" s="32"/>
    </row>
    <row r="133" spans="1:27" ht="42.75" x14ac:dyDescent="0.2">
      <c r="A133" s="438" t="s">
        <v>75</v>
      </c>
      <c r="B133" s="18" t="s">
        <v>133</v>
      </c>
      <c r="C133" s="408" t="s">
        <v>843</v>
      </c>
      <c r="D133" s="180" t="s">
        <v>844</v>
      </c>
      <c r="E133" s="180" t="s">
        <v>845</v>
      </c>
      <c r="F133" s="180" t="s">
        <v>980</v>
      </c>
      <c r="G133" s="422"/>
      <c r="H133" s="17"/>
      <c r="I133" s="17" t="s">
        <v>74</v>
      </c>
      <c r="J133" s="17" t="s">
        <v>276</v>
      </c>
      <c r="K133" s="17" t="s">
        <v>74</v>
      </c>
      <c r="L133" s="71" t="s">
        <v>693</v>
      </c>
      <c r="M133" s="423" t="s">
        <v>1114</v>
      </c>
      <c r="N133" s="409" t="s">
        <v>1114</v>
      </c>
      <c r="O133" s="410"/>
      <c r="P133" s="411"/>
      <c r="Q133" s="411">
        <v>0</v>
      </c>
      <c r="R133" s="411">
        <v>0</v>
      </c>
      <c r="S133" s="411">
        <f t="shared" si="22"/>
        <v>0</v>
      </c>
      <c r="T133" s="180">
        <v>0</v>
      </c>
      <c r="U133" s="411">
        <v>0</v>
      </c>
      <c r="V133" s="180">
        <v>2</v>
      </c>
      <c r="W133" s="411">
        <v>302.08</v>
      </c>
      <c r="X133" s="180">
        <v>2</v>
      </c>
      <c r="Y133" s="509">
        <f t="shared" si="24"/>
        <v>604.16</v>
      </c>
      <c r="Z133" s="509">
        <f t="shared" ref="Z133:Z138" si="25">S133+Y133</f>
        <v>604.16</v>
      </c>
      <c r="AA133" s="412"/>
    </row>
    <row r="134" spans="1:27" ht="15.75" customHeight="1" x14ac:dyDescent="0.2">
      <c r="A134" s="438" t="s">
        <v>75</v>
      </c>
      <c r="B134" s="18" t="s">
        <v>133</v>
      </c>
      <c r="C134" s="420" t="s">
        <v>113</v>
      </c>
      <c r="D134" s="17" t="s">
        <v>114</v>
      </c>
      <c r="E134" s="17" t="s">
        <v>115</v>
      </c>
      <c r="F134" s="17" t="s">
        <v>984</v>
      </c>
      <c r="G134" s="38"/>
      <c r="H134" s="17"/>
      <c r="I134" s="17" t="s">
        <v>74</v>
      </c>
      <c r="J134" s="17" t="s">
        <v>76</v>
      </c>
      <c r="K134" s="17" t="s">
        <v>74</v>
      </c>
      <c r="L134" s="71" t="s">
        <v>309</v>
      </c>
      <c r="M134" s="346">
        <v>45870</v>
      </c>
      <c r="N134" s="72">
        <v>45870</v>
      </c>
      <c r="O134" s="72"/>
      <c r="P134" s="104"/>
      <c r="Q134" s="104">
        <v>0</v>
      </c>
      <c r="R134" s="104">
        <v>0</v>
      </c>
      <c r="S134" s="104">
        <f t="shared" si="22"/>
        <v>0</v>
      </c>
      <c r="T134" s="17">
        <v>0</v>
      </c>
      <c r="U134" s="104">
        <v>0</v>
      </c>
      <c r="V134" s="17">
        <v>1</v>
      </c>
      <c r="W134" s="102">
        <v>302.08</v>
      </c>
      <c r="X134" s="17">
        <v>1</v>
      </c>
      <c r="Y134" s="512">
        <f t="shared" si="24"/>
        <v>302.08</v>
      </c>
      <c r="Z134" s="512">
        <f t="shared" si="25"/>
        <v>302.08</v>
      </c>
      <c r="AA134" s="105"/>
    </row>
    <row r="135" spans="1:27" ht="42.75" x14ac:dyDescent="0.2">
      <c r="A135" s="438" t="s">
        <v>75</v>
      </c>
      <c r="B135" s="18" t="s">
        <v>133</v>
      </c>
      <c r="C135" s="506" t="s">
        <v>108</v>
      </c>
      <c r="D135" s="18" t="s">
        <v>109</v>
      </c>
      <c r="E135" s="18" t="s">
        <v>110</v>
      </c>
      <c r="F135" s="18" t="s">
        <v>111</v>
      </c>
      <c r="G135" s="38"/>
      <c r="H135" s="18"/>
      <c r="I135" s="18" t="s">
        <v>74</v>
      </c>
      <c r="J135" s="17" t="s">
        <v>76</v>
      </c>
      <c r="K135" s="18" t="s">
        <v>74</v>
      </c>
      <c r="L135" s="29" t="s">
        <v>1115</v>
      </c>
      <c r="M135" s="338" t="s">
        <v>1116</v>
      </c>
      <c r="N135" s="30" t="s">
        <v>1116</v>
      </c>
      <c r="O135" s="30"/>
      <c r="P135" s="31"/>
      <c r="Q135" s="31">
        <v>0</v>
      </c>
      <c r="R135" s="31">
        <v>0</v>
      </c>
      <c r="S135" s="152">
        <f t="shared" si="22"/>
        <v>0</v>
      </c>
      <c r="T135" s="18">
        <v>0</v>
      </c>
      <c r="U135" s="31">
        <v>0</v>
      </c>
      <c r="V135" s="18">
        <v>8</v>
      </c>
      <c r="W135" s="102">
        <v>302.08</v>
      </c>
      <c r="X135" s="18">
        <v>8</v>
      </c>
      <c r="Y135" s="510">
        <f t="shared" si="24"/>
        <v>2416.64</v>
      </c>
      <c r="Z135" s="510">
        <f t="shared" si="25"/>
        <v>2416.64</v>
      </c>
      <c r="AA135" s="32"/>
    </row>
    <row r="136" spans="1:27" ht="28.5" x14ac:dyDescent="0.2">
      <c r="A136" s="438" t="s">
        <v>75</v>
      </c>
      <c r="B136" s="18" t="s">
        <v>133</v>
      </c>
      <c r="C136" s="506" t="s">
        <v>1117</v>
      </c>
      <c r="D136" s="18" t="s">
        <v>109</v>
      </c>
      <c r="E136" s="18" t="s">
        <v>110</v>
      </c>
      <c r="F136" s="18" t="s">
        <v>831</v>
      </c>
      <c r="G136" s="38"/>
      <c r="H136" s="18"/>
      <c r="I136" s="18" t="s">
        <v>74</v>
      </c>
      <c r="J136" s="17" t="s">
        <v>76</v>
      </c>
      <c r="K136" s="18" t="s">
        <v>74</v>
      </c>
      <c r="L136" s="29" t="s">
        <v>1118</v>
      </c>
      <c r="M136" s="338" t="s">
        <v>1119</v>
      </c>
      <c r="N136" s="30" t="s">
        <v>1119</v>
      </c>
      <c r="O136" s="30"/>
      <c r="P136" s="31"/>
      <c r="Q136" s="31">
        <v>0</v>
      </c>
      <c r="R136" s="31">
        <v>0</v>
      </c>
      <c r="S136" s="152">
        <f t="shared" si="22"/>
        <v>0</v>
      </c>
      <c r="T136" s="18">
        <v>0</v>
      </c>
      <c r="U136" s="31">
        <v>604.08000000000004</v>
      </c>
      <c r="V136" s="18">
        <v>3</v>
      </c>
      <c r="W136" s="102">
        <v>302.08</v>
      </c>
      <c r="X136" s="18">
        <v>3</v>
      </c>
      <c r="Y136" s="510">
        <f t="shared" si="24"/>
        <v>906.24</v>
      </c>
      <c r="Z136" s="510">
        <f t="shared" si="25"/>
        <v>906.24</v>
      </c>
      <c r="AA136" s="32"/>
    </row>
    <row r="137" spans="1:27" ht="28.5" x14ac:dyDescent="0.2">
      <c r="A137" s="438" t="s">
        <v>75</v>
      </c>
      <c r="B137" s="18" t="s">
        <v>133</v>
      </c>
      <c r="C137" s="507" t="s">
        <v>277</v>
      </c>
      <c r="D137" s="33" t="s">
        <v>132</v>
      </c>
      <c r="E137" s="33" t="s">
        <v>184</v>
      </c>
      <c r="F137" s="33" t="s">
        <v>185</v>
      </c>
      <c r="G137" s="37"/>
      <c r="H137" s="39"/>
      <c r="I137" s="39" t="s">
        <v>74</v>
      </c>
      <c r="J137" s="40" t="s">
        <v>278</v>
      </c>
      <c r="K137" s="39" t="s">
        <v>74</v>
      </c>
      <c r="L137" s="41" t="s">
        <v>279</v>
      </c>
      <c r="M137" s="165">
        <v>45889</v>
      </c>
      <c r="N137" s="34">
        <v>45889</v>
      </c>
      <c r="O137" s="35"/>
      <c r="P137" s="36"/>
      <c r="Q137" s="36">
        <v>0</v>
      </c>
      <c r="R137" s="36">
        <v>0</v>
      </c>
      <c r="S137" s="418">
        <f t="shared" si="22"/>
        <v>0</v>
      </c>
      <c r="T137" s="33">
        <v>0</v>
      </c>
      <c r="U137" s="36">
        <v>0</v>
      </c>
      <c r="V137" s="33">
        <v>1</v>
      </c>
      <c r="W137" s="102">
        <v>302.08</v>
      </c>
      <c r="X137" s="33">
        <v>1</v>
      </c>
      <c r="Y137" s="510">
        <f t="shared" si="24"/>
        <v>302.08</v>
      </c>
      <c r="Z137" s="511">
        <f t="shared" si="25"/>
        <v>302.08</v>
      </c>
      <c r="AA137" s="122"/>
    </row>
    <row r="138" spans="1:27" ht="15.75" customHeight="1" x14ac:dyDescent="0.2">
      <c r="A138" s="438" t="s">
        <v>75</v>
      </c>
      <c r="B138" s="18" t="s">
        <v>133</v>
      </c>
      <c r="C138" s="507" t="s">
        <v>280</v>
      </c>
      <c r="D138" s="33" t="s">
        <v>131</v>
      </c>
      <c r="E138" s="33" t="s">
        <v>184</v>
      </c>
      <c r="F138" s="33" t="s">
        <v>1120</v>
      </c>
      <c r="G138" s="37"/>
      <c r="H138" s="39"/>
      <c r="I138" s="39" t="s">
        <v>74</v>
      </c>
      <c r="J138" s="40" t="s">
        <v>78</v>
      </c>
      <c r="K138" s="39" t="s">
        <v>74</v>
      </c>
      <c r="L138" s="41" t="s">
        <v>76</v>
      </c>
      <c r="M138" s="165">
        <v>45889</v>
      </c>
      <c r="N138" s="34">
        <v>45889</v>
      </c>
      <c r="O138" s="35"/>
      <c r="P138" s="36"/>
      <c r="Q138" s="36">
        <v>0</v>
      </c>
      <c r="R138" s="36">
        <v>0</v>
      </c>
      <c r="S138" s="418">
        <f t="shared" si="22"/>
        <v>0</v>
      </c>
      <c r="T138" s="33">
        <v>0</v>
      </c>
      <c r="U138" s="36">
        <v>0</v>
      </c>
      <c r="V138" s="33">
        <v>1</v>
      </c>
      <c r="W138" s="36">
        <v>302.08</v>
      </c>
      <c r="X138" s="33">
        <v>1</v>
      </c>
      <c r="Y138" s="511">
        <f t="shared" si="24"/>
        <v>302.08</v>
      </c>
      <c r="Z138" s="511">
        <f t="shared" si="25"/>
        <v>302.08</v>
      </c>
      <c r="AA138" s="122"/>
    </row>
    <row r="139" spans="1:27" x14ac:dyDescent="0.2">
      <c r="A139" s="438" t="s">
        <v>75</v>
      </c>
      <c r="B139" s="18" t="s">
        <v>88</v>
      </c>
      <c r="C139" s="120" t="s">
        <v>86</v>
      </c>
      <c r="D139" s="113" t="s">
        <v>94</v>
      </c>
      <c r="E139" s="22" t="s">
        <v>87</v>
      </c>
      <c r="F139" s="342" t="s">
        <v>1121</v>
      </c>
      <c r="G139" s="508"/>
      <c r="H139" s="22"/>
      <c r="I139" s="22" t="s">
        <v>74</v>
      </c>
      <c r="J139" s="23" t="s">
        <v>83</v>
      </c>
      <c r="K139" s="22" t="s">
        <v>74</v>
      </c>
      <c r="L139" s="114" t="s">
        <v>73</v>
      </c>
      <c r="M139" s="347">
        <v>45879</v>
      </c>
      <c r="N139" s="25">
        <v>45880</v>
      </c>
      <c r="O139" s="25"/>
      <c r="P139" s="26"/>
      <c r="Q139" s="26">
        <v>0</v>
      </c>
      <c r="R139" s="26">
        <v>0</v>
      </c>
      <c r="S139" s="341">
        <v>0</v>
      </c>
      <c r="T139" s="22">
        <v>1</v>
      </c>
      <c r="U139" s="26">
        <v>604.16999999999996</v>
      </c>
      <c r="V139" s="22">
        <v>0</v>
      </c>
      <c r="W139" s="26">
        <v>302.08</v>
      </c>
      <c r="X139" s="22">
        <v>1</v>
      </c>
      <c r="Y139" s="513">
        <v>604.16999999999996</v>
      </c>
      <c r="Z139" s="513">
        <v>604.16999999999996</v>
      </c>
      <c r="AA139" s="118" t="s">
        <v>192</v>
      </c>
    </row>
    <row r="140" spans="1:27" ht="30" x14ac:dyDescent="0.2">
      <c r="A140" s="438" t="s">
        <v>75</v>
      </c>
      <c r="B140" s="18" t="s">
        <v>88</v>
      </c>
      <c r="C140" s="120" t="s">
        <v>86</v>
      </c>
      <c r="D140" s="113" t="s">
        <v>92</v>
      </c>
      <c r="E140" s="22" t="s">
        <v>87</v>
      </c>
      <c r="F140" s="505" t="s">
        <v>1122</v>
      </c>
      <c r="G140" s="508"/>
      <c r="H140" s="22"/>
      <c r="I140" s="22" t="s">
        <v>74</v>
      </c>
      <c r="J140" s="23" t="s">
        <v>83</v>
      </c>
      <c r="K140" s="22" t="s">
        <v>74</v>
      </c>
      <c r="L140" s="114" t="s">
        <v>1123</v>
      </c>
      <c r="M140" s="347">
        <v>45893</v>
      </c>
      <c r="N140" s="25">
        <v>45895</v>
      </c>
      <c r="O140" s="25"/>
      <c r="P140" s="26"/>
      <c r="Q140" s="26">
        <v>0</v>
      </c>
      <c r="R140" s="26">
        <v>0</v>
      </c>
      <c r="S140" s="341">
        <v>0</v>
      </c>
      <c r="T140" s="22">
        <v>2</v>
      </c>
      <c r="U140" s="26">
        <v>604.16999999999996</v>
      </c>
      <c r="V140" s="22">
        <v>1</v>
      </c>
      <c r="W140" s="26">
        <v>302.08</v>
      </c>
      <c r="X140" s="22">
        <v>3</v>
      </c>
      <c r="Y140" s="513">
        <v>1510.42</v>
      </c>
      <c r="Z140" s="513">
        <v>1510.42</v>
      </c>
      <c r="AA140" s="120" t="s">
        <v>186</v>
      </c>
    </row>
    <row r="141" spans="1:27" ht="28.5" x14ac:dyDescent="0.2">
      <c r="A141" s="438" t="s">
        <v>75</v>
      </c>
      <c r="B141" s="18" t="s">
        <v>88</v>
      </c>
      <c r="C141" s="120" t="s">
        <v>86</v>
      </c>
      <c r="D141" s="113" t="s">
        <v>94</v>
      </c>
      <c r="E141" s="22" t="s">
        <v>87</v>
      </c>
      <c r="F141" s="113" t="s">
        <v>1124</v>
      </c>
      <c r="G141" s="508"/>
      <c r="H141" s="22"/>
      <c r="I141" s="22" t="s">
        <v>74</v>
      </c>
      <c r="J141" s="23" t="s">
        <v>83</v>
      </c>
      <c r="K141" s="22" t="s">
        <v>74</v>
      </c>
      <c r="L141" s="114" t="s">
        <v>1125</v>
      </c>
      <c r="M141" s="347">
        <v>45881</v>
      </c>
      <c r="N141" s="115">
        <v>45882</v>
      </c>
      <c r="O141" s="25"/>
      <c r="P141" s="26"/>
      <c r="Q141" s="26">
        <v>0</v>
      </c>
      <c r="R141" s="26">
        <v>0</v>
      </c>
      <c r="S141" s="341">
        <v>0</v>
      </c>
      <c r="T141" s="22">
        <v>1</v>
      </c>
      <c r="U141" s="26">
        <v>604.16999999999996</v>
      </c>
      <c r="V141" s="22">
        <v>0</v>
      </c>
      <c r="W141" s="26">
        <v>302.08</v>
      </c>
      <c r="X141" s="22">
        <v>1</v>
      </c>
      <c r="Y141" s="513">
        <v>604.16999999999996</v>
      </c>
      <c r="Z141" s="513">
        <v>604.16999999999996</v>
      </c>
      <c r="AA141" s="120" t="s">
        <v>186</v>
      </c>
    </row>
    <row r="142" spans="1:27" ht="28.5" x14ac:dyDescent="0.2">
      <c r="A142" s="438" t="s">
        <v>75</v>
      </c>
      <c r="B142" s="18" t="s">
        <v>88</v>
      </c>
      <c r="C142" s="120" t="s">
        <v>330</v>
      </c>
      <c r="D142" s="113" t="s">
        <v>93</v>
      </c>
      <c r="E142" s="22" t="s">
        <v>82</v>
      </c>
      <c r="F142" s="113" t="s">
        <v>206</v>
      </c>
      <c r="G142" s="24"/>
      <c r="H142" s="22"/>
      <c r="I142" s="22" t="s">
        <v>74</v>
      </c>
      <c r="J142" s="23" t="s">
        <v>80</v>
      </c>
      <c r="K142" s="22" t="s">
        <v>74</v>
      </c>
      <c r="L142" s="113" t="s">
        <v>1126</v>
      </c>
      <c r="M142" s="115" t="s">
        <v>1127</v>
      </c>
      <c r="N142" s="115" t="s">
        <v>1128</v>
      </c>
      <c r="O142" s="25"/>
      <c r="P142" s="26"/>
      <c r="Q142" s="26">
        <v>0</v>
      </c>
      <c r="R142" s="26">
        <v>0</v>
      </c>
      <c r="S142" s="341">
        <v>0</v>
      </c>
      <c r="T142" s="22">
        <v>3</v>
      </c>
      <c r="U142" s="26">
        <v>604.16999999999996</v>
      </c>
      <c r="V142" s="22">
        <v>0</v>
      </c>
      <c r="W142" s="26">
        <v>302.08</v>
      </c>
      <c r="X142" s="22">
        <v>3</v>
      </c>
      <c r="Y142" s="124">
        <v>1812.51</v>
      </c>
      <c r="Z142" s="124">
        <v>1812.51</v>
      </c>
      <c r="AA142" s="120" t="s">
        <v>186</v>
      </c>
    </row>
    <row r="143" spans="1:27" ht="15.75" customHeight="1" x14ac:dyDescent="0.2">
      <c r="A143" s="5"/>
      <c r="B143" s="4"/>
      <c r="C143" s="6"/>
      <c r="D143" s="7"/>
      <c r="E143" s="7"/>
      <c r="F143" s="7"/>
      <c r="G143" s="8"/>
      <c r="H143" s="8"/>
      <c r="I143" s="8"/>
      <c r="J143" s="8"/>
      <c r="K143" s="4"/>
      <c r="L143" s="4"/>
      <c r="M143" s="4"/>
      <c r="N143" s="4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15.75" customHeight="1" x14ac:dyDescent="0.25">
      <c r="A144" s="1024" t="s">
        <v>16</v>
      </c>
      <c r="B144" s="1024"/>
      <c r="C144" s="1024"/>
      <c r="D144" s="1024"/>
      <c r="E144" s="1024"/>
      <c r="F144" s="1024"/>
      <c r="G144" s="1024"/>
      <c r="H144" s="1024"/>
      <c r="I144" s="1024"/>
      <c r="J144" s="1024"/>
      <c r="K144" s="1024"/>
      <c r="L144" s="1024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ht="15.75" customHeight="1" x14ac:dyDescent="0.2">
      <c r="A145" s="1021" t="s">
        <v>17</v>
      </c>
      <c r="B145" s="1022"/>
      <c r="C145" s="1022"/>
      <c r="D145" s="1022"/>
      <c r="E145" s="1022"/>
      <c r="F145" s="1022"/>
      <c r="G145" s="1022"/>
      <c r="H145" s="1022"/>
      <c r="I145" s="1022"/>
      <c r="J145" s="1022"/>
      <c r="K145" s="1022"/>
      <c r="L145" s="1023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spans="1:27" ht="15.75" customHeight="1" x14ac:dyDescent="0.2">
      <c r="A146" s="1018" t="s">
        <v>18</v>
      </c>
      <c r="B146" s="1019"/>
      <c r="C146" s="1019"/>
      <c r="D146" s="1019"/>
      <c r="E146" s="1019"/>
      <c r="F146" s="1019"/>
      <c r="G146" s="1019"/>
      <c r="H146" s="1019"/>
      <c r="I146" s="1019"/>
      <c r="J146" s="1019"/>
      <c r="K146" s="1019"/>
      <c r="L146" s="1020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spans="1:27" ht="15.75" customHeight="1" x14ac:dyDescent="0.2">
      <c r="A147" s="1018" t="s">
        <v>19</v>
      </c>
      <c r="B147" s="1019"/>
      <c r="C147" s="1019"/>
      <c r="D147" s="1019"/>
      <c r="E147" s="1019"/>
      <c r="F147" s="1019"/>
      <c r="G147" s="1019"/>
      <c r="H147" s="1019"/>
      <c r="I147" s="1019"/>
      <c r="J147" s="1019"/>
      <c r="K147" s="1019"/>
      <c r="L147" s="1020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spans="1:27" ht="15.75" customHeight="1" x14ac:dyDescent="0.2">
      <c r="A148" s="1018" t="s">
        <v>20</v>
      </c>
      <c r="B148" s="1019"/>
      <c r="C148" s="1019"/>
      <c r="D148" s="1019"/>
      <c r="E148" s="1019"/>
      <c r="F148" s="1019"/>
      <c r="G148" s="1019"/>
      <c r="H148" s="1019"/>
      <c r="I148" s="1019"/>
      <c r="J148" s="1019"/>
      <c r="K148" s="1019"/>
      <c r="L148" s="1020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5.75" customHeight="1" x14ac:dyDescent="0.2">
      <c r="A149" s="1018" t="s">
        <v>21</v>
      </c>
      <c r="B149" s="1019"/>
      <c r="C149" s="1019"/>
      <c r="D149" s="1019"/>
      <c r="E149" s="1019"/>
      <c r="F149" s="1019"/>
      <c r="G149" s="1019"/>
      <c r="H149" s="1019"/>
      <c r="I149" s="1019"/>
      <c r="J149" s="1019"/>
      <c r="K149" s="1019"/>
      <c r="L149" s="1020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5.75" customHeight="1" x14ac:dyDescent="0.2">
      <c r="A150" s="1018" t="s">
        <v>22</v>
      </c>
      <c r="B150" s="1019"/>
      <c r="C150" s="1019"/>
      <c r="D150" s="1019"/>
      <c r="E150" s="1019"/>
      <c r="F150" s="1019"/>
      <c r="G150" s="1019"/>
      <c r="H150" s="1019"/>
      <c r="I150" s="1019"/>
      <c r="J150" s="1019"/>
      <c r="K150" s="1019"/>
      <c r="L150" s="1020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5.75" customHeight="1" x14ac:dyDescent="0.2">
      <c r="A151" s="1018" t="s">
        <v>23</v>
      </c>
      <c r="B151" s="1019"/>
      <c r="C151" s="1019"/>
      <c r="D151" s="1019"/>
      <c r="E151" s="1019"/>
      <c r="F151" s="1019"/>
      <c r="G151" s="1019"/>
      <c r="H151" s="1019"/>
      <c r="I151" s="1019"/>
      <c r="J151" s="1019"/>
      <c r="K151" s="1019"/>
      <c r="L151" s="1020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5.75" customHeight="1" x14ac:dyDescent="0.2">
      <c r="A152" s="1018" t="s">
        <v>49</v>
      </c>
      <c r="B152" s="1019"/>
      <c r="C152" s="1019"/>
      <c r="D152" s="1019"/>
      <c r="E152" s="1019"/>
      <c r="F152" s="1019"/>
      <c r="G152" s="1019"/>
      <c r="H152" s="1019"/>
      <c r="I152" s="1019"/>
      <c r="J152" s="1019"/>
      <c r="K152" s="1019"/>
      <c r="L152" s="1020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5.75" customHeight="1" x14ac:dyDescent="0.2">
      <c r="A153" s="1018" t="s">
        <v>50</v>
      </c>
      <c r="B153" s="1019"/>
      <c r="C153" s="1019"/>
      <c r="D153" s="1019"/>
      <c r="E153" s="1019"/>
      <c r="F153" s="1019"/>
      <c r="G153" s="1019"/>
      <c r="H153" s="1019"/>
      <c r="I153" s="1019"/>
      <c r="J153" s="1019"/>
      <c r="K153" s="1019"/>
      <c r="L153" s="1020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5.75" customHeight="1" x14ac:dyDescent="0.2">
      <c r="A154" s="1018" t="s">
        <v>51</v>
      </c>
      <c r="B154" s="1019"/>
      <c r="C154" s="1019"/>
      <c r="D154" s="1019"/>
      <c r="E154" s="1019"/>
      <c r="F154" s="1019"/>
      <c r="G154" s="1019"/>
      <c r="H154" s="1019"/>
      <c r="I154" s="1019"/>
      <c r="J154" s="1019"/>
      <c r="K154" s="1019"/>
      <c r="L154" s="1020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5.75" customHeight="1" x14ac:dyDescent="0.2">
      <c r="A155" s="1018" t="s">
        <v>52</v>
      </c>
      <c r="B155" s="1019"/>
      <c r="C155" s="1019"/>
      <c r="D155" s="1019"/>
      <c r="E155" s="1019"/>
      <c r="F155" s="1019"/>
      <c r="G155" s="1019"/>
      <c r="H155" s="1019"/>
      <c r="I155" s="1019"/>
      <c r="J155" s="1019"/>
      <c r="K155" s="1019"/>
      <c r="L155" s="1020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5.75" customHeight="1" x14ac:dyDescent="0.2">
      <c r="A156" s="1018" t="s">
        <v>53</v>
      </c>
      <c r="B156" s="1019"/>
      <c r="C156" s="1019"/>
      <c r="D156" s="1019"/>
      <c r="E156" s="1019"/>
      <c r="F156" s="1019"/>
      <c r="G156" s="1019"/>
      <c r="H156" s="1019"/>
      <c r="I156" s="1019"/>
      <c r="J156" s="1019"/>
      <c r="K156" s="1019"/>
      <c r="L156" s="1020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5.75" customHeight="1" x14ac:dyDescent="0.2">
      <c r="A157" s="1018" t="s">
        <v>54</v>
      </c>
      <c r="B157" s="1019"/>
      <c r="C157" s="1019"/>
      <c r="D157" s="1019"/>
      <c r="E157" s="1019"/>
      <c r="F157" s="1019"/>
      <c r="G157" s="1019"/>
      <c r="H157" s="1019"/>
      <c r="I157" s="1019"/>
      <c r="J157" s="1019"/>
      <c r="K157" s="1019"/>
      <c r="L157" s="1020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5.75" customHeight="1" x14ac:dyDescent="0.2">
      <c r="A158" s="1018" t="s">
        <v>55</v>
      </c>
      <c r="B158" s="1019"/>
      <c r="C158" s="1019"/>
      <c r="D158" s="1019"/>
      <c r="E158" s="1019"/>
      <c r="F158" s="1019"/>
      <c r="G158" s="1019"/>
      <c r="H158" s="1019"/>
      <c r="I158" s="1019"/>
      <c r="J158" s="1019"/>
      <c r="K158" s="1019"/>
      <c r="L158" s="1020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5.75" customHeight="1" x14ac:dyDescent="0.2">
      <c r="A159" s="1018" t="s">
        <v>56</v>
      </c>
      <c r="B159" s="1019"/>
      <c r="C159" s="1019"/>
      <c r="D159" s="1019"/>
      <c r="E159" s="1019"/>
      <c r="F159" s="1019"/>
      <c r="G159" s="1019"/>
      <c r="H159" s="1019"/>
      <c r="I159" s="1019"/>
      <c r="J159" s="1019"/>
      <c r="K159" s="1019"/>
      <c r="L159" s="1020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5.75" customHeight="1" x14ac:dyDescent="0.2">
      <c r="A160" s="1018" t="s">
        <v>57</v>
      </c>
      <c r="B160" s="1019"/>
      <c r="C160" s="1019"/>
      <c r="D160" s="1019"/>
      <c r="E160" s="1019"/>
      <c r="F160" s="1019"/>
      <c r="G160" s="1019"/>
      <c r="H160" s="1019"/>
      <c r="I160" s="1019"/>
      <c r="J160" s="1019"/>
      <c r="K160" s="1019"/>
      <c r="L160" s="1020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5.75" customHeight="1" x14ac:dyDescent="0.2">
      <c r="A161" s="1018" t="s">
        <v>58</v>
      </c>
      <c r="B161" s="1019"/>
      <c r="C161" s="1019"/>
      <c r="D161" s="1019"/>
      <c r="E161" s="1019"/>
      <c r="F161" s="1019"/>
      <c r="G161" s="1019"/>
      <c r="H161" s="1019"/>
      <c r="I161" s="1019"/>
      <c r="J161" s="1019"/>
      <c r="K161" s="1019"/>
      <c r="L161" s="1020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5.75" customHeight="1" x14ac:dyDescent="0.2">
      <c r="A162" s="1018" t="s">
        <v>59</v>
      </c>
      <c r="B162" s="1019"/>
      <c r="C162" s="1019"/>
      <c r="D162" s="1019"/>
      <c r="E162" s="1019"/>
      <c r="F162" s="1019"/>
      <c r="G162" s="1019"/>
      <c r="H162" s="1019"/>
      <c r="I162" s="1019"/>
      <c r="J162" s="1019"/>
      <c r="K162" s="1019"/>
      <c r="L162" s="1020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5.75" customHeight="1" x14ac:dyDescent="0.2">
      <c r="A163" s="1018" t="s">
        <v>60</v>
      </c>
      <c r="B163" s="1019"/>
      <c r="C163" s="1019"/>
      <c r="D163" s="1019"/>
      <c r="E163" s="1019"/>
      <c r="F163" s="1019"/>
      <c r="G163" s="1019"/>
      <c r="H163" s="1019"/>
      <c r="I163" s="1019"/>
      <c r="J163" s="1019"/>
      <c r="K163" s="1019"/>
      <c r="L163" s="1020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5.75" customHeight="1" x14ac:dyDescent="0.2">
      <c r="A164" s="1018" t="s">
        <v>61</v>
      </c>
      <c r="B164" s="1019"/>
      <c r="C164" s="1019"/>
      <c r="D164" s="1019"/>
      <c r="E164" s="1019"/>
      <c r="F164" s="1019"/>
      <c r="G164" s="1019"/>
      <c r="H164" s="1019"/>
      <c r="I164" s="1019"/>
      <c r="J164" s="1019"/>
      <c r="K164" s="1019"/>
      <c r="L164" s="1020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5.75" customHeight="1" x14ac:dyDescent="0.2">
      <c r="A165" s="1018" t="s">
        <v>62</v>
      </c>
      <c r="B165" s="1019"/>
      <c r="C165" s="1019"/>
      <c r="D165" s="1019"/>
      <c r="E165" s="1019"/>
      <c r="F165" s="1019"/>
      <c r="G165" s="1019"/>
      <c r="H165" s="1019"/>
      <c r="I165" s="1019"/>
      <c r="J165" s="1019"/>
      <c r="K165" s="1019"/>
      <c r="L165" s="1020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5.75" customHeight="1" x14ac:dyDescent="0.2">
      <c r="A166" s="1018" t="s">
        <v>63</v>
      </c>
      <c r="B166" s="1019"/>
      <c r="C166" s="1019"/>
      <c r="D166" s="1019"/>
      <c r="E166" s="1019"/>
      <c r="F166" s="1019"/>
      <c r="G166" s="1019"/>
      <c r="H166" s="1019"/>
      <c r="I166" s="1019"/>
      <c r="J166" s="1019"/>
      <c r="K166" s="1019"/>
      <c r="L166" s="1020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5.75" customHeight="1" x14ac:dyDescent="0.2">
      <c r="A167" s="1018" t="s">
        <v>64</v>
      </c>
      <c r="B167" s="1019"/>
      <c r="C167" s="1019"/>
      <c r="D167" s="1019"/>
      <c r="E167" s="1019"/>
      <c r="F167" s="1019"/>
      <c r="G167" s="1019"/>
      <c r="H167" s="1019"/>
      <c r="I167" s="1019"/>
      <c r="J167" s="1019"/>
      <c r="K167" s="1019"/>
      <c r="L167" s="1020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5.75" customHeight="1" x14ac:dyDescent="0.2">
      <c r="A168" s="1018" t="s">
        <v>65</v>
      </c>
      <c r="B168" s="1019"/>
      <c r="C168" s="1019"/>
      <c r="D168" s="1019"/>
      <c r="E168" s="1019"/>
      <c r="F168" s="1019"/>
      <c r="G168" s="1019"/>
      <c r="H168" s="1019"/>
      <c r="I168" s="1019"/>
      <c r="J168" s="1019"/>
      <c r="K168" s="1019"/>
      <c r="L168" s="1020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5.75" customHeight="1" x14ac:dyDescent="0.2">
      <c r="A169" s="1018" t="s">
        <v>66</v>
      </c>
      <c r="B169" s="1019"/>
      <c r="C169" s="1019"/>
      <c r="D169" s="1019"/>
      <c r="E169" s="1019"/>
      <c r="F169" s="1019"/>
      <c r="G169" s="1019"/>
      <c r="H169" s="1019"/>
      <c r="I169" s="1019"/>
      <c r="J169" s="1019"/>
      <c r="K169" s="1019"/>
      <c r="L169" s="1020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5.75" customHeight="1" x14ac:dyDescent="0.2">
      <c r="A170" s="1018" t="s">
        <v>67</v>
      </c>
      <c r="B170" s="1019"/>
      <c r="C170" s="1019"/>
      <c r="D170" s="1019"/>
      <c r="E170" s="1019"/>
      <c r="F170" s="1019"/>
      <c r="G170" s="1019"/>
      <c r="H170" s="1019"/>
      <c r="I170" s="1019"/>
      <c r="J170" s="1019"/>
      <c r="K170" s="1019"/>
      <c r="L170" s="1020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5.75" customHeight="1" x14ac:dyDescent="0.2">
      <c r="A171" s="1018" t="s">
        <v>68</v>
      </c>
      <c r="B171" s="1019"/>
      <c r="C171" s="1019"/>
      <c r="D171" s="1019"/>
      <c r="E171" s="1019"/>
      <c r="F171" s="1019"/>
      <c r="G171" s="1019"/>
      <c r="H171" s="1019"/>
      <c r="I171" s="1019"/>
      <c r="J171" s="1019"/>
      <c r="K171" s="1019"/>
      <c r="L171" s="1020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5.75" customHeight="1" x14ac:dyDescent="0.2">
      <c r="A172" s="1018" t="s">
        <v>69</v>
      </c>
      <c r="B172" s="1019"/>
      <c r="C172" s="1019"/>
      <c r="D172" s="1019"/>
      <c r="E172" s="1019"/>
      <c r="F172" s="1019"/>
      <c r="G172" s="1019"/>
      <c r="H172" s="1019"/>
      <c r="I172" s="1019"/>
      <c r="J172" s="1019"/>
      <c r="K172" s="1019"/>
      <c r="L172" s="1020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5.75" customHeight="1" x14ac:dyDescent="0.2">
      <c r="A173" s="1018" t="s">
        <v>70</v>
      </c>
      <c r="B173" s="1019"/>
      <c r="C173" s="1019"/>
      <c r="D173" s="1019"/>
      <c r="E173" s="1019"/>
      <c r="F173" s="1019"/>
      <c r="G173" s="1019"/>
      <c r="H173" s="1019"/>
      <c r="I173" s="1019"/>
      <c r="J173" s="1019"/>
      <c r="K173" s="1019"/>
      <c r="L173" s="1020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5.75" customHeight="1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5.75" customHeight="1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5.75" customHeight="1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5.75" customHeight="1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5.75" customHeight="1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5.75" customHeight="1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5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5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5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5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5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5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5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5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5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5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5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5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5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5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5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5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5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5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5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5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5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5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5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5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5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5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5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5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5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5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5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5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5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5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5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5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5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5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5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5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5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5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5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5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5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5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5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5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5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5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5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5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5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5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5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5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5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5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5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5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5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5.7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5.7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5.7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5.75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5.75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5.75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5.75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5.75" customHeigh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5.75" customHeigh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5.75" customHeigh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5.75" customHeigh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5.75" customHeigh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5.75" customHeigh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5.75" customHeight="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5.75" customHeight="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5.75" customHeight="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5.75" customHeight="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5.75" customHeight="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5.75" customHeight="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5.75" customHeight="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5.75" customHeight="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5.75" customHeight="1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5.75" customHeight="1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5.75" customHeight="1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5.75" customHeight="1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5.75" customHeight="1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5.75" customHeight="1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5.75" customHeight="1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5.75" customHeight="1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5.75" customHeight="1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5.75" customHeight="1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5.75" customHeight="1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5.75" customHeight="1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5.75" customHeight="1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5.75" customHeight="1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5.75" customHeight="1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5.75" customHeight="1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27" ht="15.75" customHeight="1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5.75" customHeight="1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5.75" customHeight="1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5.75" customHeight="1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5.75" customHeight="1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5.75" customHeight="1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5.75" customHeight="1" x14ac:dyDescent="0.2"/>
    <row r="375" spans="1:14" ht="15.75" customHeight="1" x14ac:dyDescent="0.2"/>
    <row r="376" spans="1:14" ht="15.75" customHeight="1" x14ac:dyDescent="0.2"/>
    <row r="377" spans="1:14" ht="15.75" customHeight="1" x14ac:dyDescent="0.2"/>
    <row r="378" spans="1:14" ht="15.75" customHeight="1" x14ac:dyDescent="0.2"/>
    <row r="379" spans="1:14" ht="15.75" customHeight="1" x14ac:dyDescent="0.2"/>
    <row r="380" spans="1:14" ht="15.75" customHeight="1" x14ac:dyDescent="0.2"/>
    <row r="381" spans="1:14" ht="15.75" customHeight="1" x14ac:dyDescent="0.2"/>
    <row r="382" spans="1:14" ht="15.75" customHeight="1" x14ac:dyDescent="0.2"/>
    <row r="383" spans="1:14" ht="15.75" customHeight="1" x14ac:dyDescent="0.2"/>
    <row r="384" spans="1:1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</sheetData>
  <mergeCells count="63">
    <mergeCell ref="A173:L173"/>
    <mergeCell ref="A148:L148"/>
    <mergeCell ref="A147:L147"/>
    <mergeCell ref="A146:L146"/>
    <mergeCell ref="A145:L145"/>
    <mergeCell ref="A171:L171"/>
    <mergeCell ref="A172:L172"/>
    <mergeCell ref="A160:L160"/>
    <mergeCell ref="A149:L149"/>
    <mergeCell ref="A150:L150"/>
    <mergeCell ref="A151:L151"/>
    <mergeCell ref="A152:L152"/>
    <mergeCell ref="A153:L153"/>
    <mergeCell ref="A154:L154"/>
    <mergeCell ref="A144:L144"/>
    <mergeCell ref="A167:L167"/>
    <mergeCell ref="A168:L168"/>
    <mergeCell ref="A169:L169"/>
    <mergeCell ref="A170:L170"/>
    <mergeCell ref="A161:L161"/>
    <mergeCell ref="A162:L162"/>
    <mergeCell ref="A163:L163"/>
    <mergeCell ref="A164:L164"/>
    <mergeCell ref="A165:L165"/>
    <mergeCell ref="A166:L166"/>
    <mergeCell ref="A155:L155"/>
    <mergeCell ref="A156:L156"/>
    <mergeCell ref="A157:L157"/>
    <mergeCell ref="A158:L158"/>
    <mergeCell ref="A159:L159"/>
    <mergeCell ref="Y6:Y7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</mergeCells>
  <conditionalFormatting sqref="AD1:AD3">
    <cfRule type="notContainsBlanks" dxfId="4" priority="1">
      <formula>LEN(TRIM(AD1))&gt;0</formula>
    </cfRule>
  </conditionalFormatting>
  <dataValidations count="12">
    <dataValidation type="list" allowBlank="1" sqref="H87:H88 H70 H49:H61 H64 H66 H73:H74 H68 H25:H47 H125:H138" xr:uid="{F468F2C9-1400-43FA-99C8-7EC54190BA6D}">
      <formula1>"SERVIÇO,CURSO,EVENTO,REUNIÃO,OUTROS"</formula1>
    </dataValidation>
    <dataValidation type="list" allowBlank="1" sqref="P88 P70 P46 P49:P61 P64 P66 P73:P74 P68 P25:P44 P128" xr:uid="{15B08EE4-3652-4C77-AC98-F600367C0DA6}">
      <formula1>#REF!</formula1>
    </dataValidation>
    <dataValidation type="list" allowBlank="1" sqref="P137:P138" xr:uid="{D5CDE956-8C52-4698-97DA-D590F5CFF9D3}">
      <formula1>$AD$8:$AD$15</formula1>
    </dataValidation>
    <dataValidation type="list" allowBlank="1" sqref="P131" xr:uid="{4EA93A50-F110-4644-8F03-E2940187F647}">
      <formula1>$AD$8:$AD$11</formula1>
    </dataValidation>
    <dataValidation type="list" allowBlank="1" sqref="P129:P130 P133" xr:uid="{B59DDBC4-2C0C-46A5-A002-1F2A7649526A}">
      <formula1>$AD$8:$AD$10</formula1>
    </dataValidation>
    <dataValidation type="list" allowBlank="1" sqref="P134" xr:uid="{2BCF2865-B24E-4580-9B5C-262EC5849D65}">
      <formula1>$AD$8:$AD$12</formula1>
    </dataValidation>
    <dataValidation type="list" allowBlank="1" sqref="P126" xr:uid="{EBC53FB3-9DD5-4CCF-99E2-C376D3C44A3F}">
      <formula1>$AD$9:$AD$10</formula1>
    </dataValidation>
    <dataValidation type="list" allowBlank="1" sqref="P132" xr:uid="{A9076E5B-8C40-4726-BA06-4017DA73CAF6}">
      <formula1>$AD$10:$AD$15</formula1>
    </dataValidation>
    <dataValidation type="list" allowBlank="1" sqref="P127 P135:P136" xr:uid="{E1070CDD-87B8-465D-99F0-C3499C8C5483}">
      <formula1>$AD$10:$AD$10</formula1>
    </dataValidation>
    <dataValidation type="list" allowBlank="1" sqref="P125" xr:uid="{413F646D-7787-41C4-AB7F-E5B692F542F0}">
      <formula1>$AD$8:$AD$8</formula1>
    </dataValidation>
    <dataValidation type="list" allowBlank="1" sqref="H139:H142" xr:uid="{00AD653C-8FD9-43B1-9627-861C71E4BB3A}">
      <formula1>"SERVIÇO,CURSO,EVENTO,REUNIÃO,OUTROS"</formula1>
      <formula2>0</formula2>
    </dataValidation>
    <dataValidation type="list" allowBlank="1" sqref="P139:P142" xr:uid="{9E5959D9-0259-46F9-918A-6CCCAEC0605D}">
      <formula1>$AD$8:$AD$8</formula1>
      <formula2>0</formula2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B5F92-5530-46C2-9EDB-802A069F4876}">
  <dimension ref="A1:AE531"/>
  <sheetViews>
    <sheetView zoomScaleNormal="100" workbookViewId="0">
      <pane xSplit="3" ySplit="7" topLeftCell="G138" activePane="bottomRight" state="frozen"/>
      <selection activeCell="B21" sqref="B21"/>
      <selection pane="topRight" activeCell="B21" sqref="B21"/>
      <selection pane="bottomLeft" activeCell="B21" sqref="B21"/>
      <selection pane="bottomRight" activeCell="A4" sqref="A4"/>
    </sheetView>
  </sheetViews>
  <sheetFormatPr defaultColWidth="12.625" defaultRowHeight="15" customHeight="1" x14ac:dyDescent="0.2"/>
  <cols>
    <col min="1" max="1" width="18.125" customWidth="1"/>
    <col min="2" max="2" width="15.625" customWidth="1"/>
    <col min="3" max="3" width="47.375" bestFit="1" customWidth="1"/>
    <col min="4" max="4" width="14" customWidth="1"/>
    <col min="5" max="5" width="35" bestFit="1" customWidth="1"/>
    <col min="6" max="6" width="67.875" bestFit="1" customWidth="1"/>
    <col min="7" max="7" width="18.375" customWidth="1"/>
    <col min="8" max="8" width="13.125" customWidth="1"/>
    <col min="9" max="9" width="7.125" bestFit="1" customWidth="1"/>
    <col min="10" max="10" width="12.5" bestFit="1" customWidth="1"/>
    <col min="11" max="11" width="7.125" bestFit="1" customWidth="1"/>
    <col min="12" max="12" width="37.625" customWidth="1"/>
    <col min="13" max="13" width="13.125" customWidth="1"/>
    <col min="14" max="14" width="15.625" customWidth="1"/>
    <col min="15" max="15" width="32.375" bestFit="1" customWidth="1"/>
    <col min="16" max="16" width="22.375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69" bestFit="1" customWidth="1"/>
    <col min="28" max="29" width="13.125" customWidth="1"/>
  </cols>
  <sheetData>
    <row r="1" spans="1:31" ht="21" x14ac:dyDescent="0.35">
      <c r="A1" s="1012"/>
      <c r="B1" s="1014" t="s">
        <v>0</v>
      </c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  <c r="N1" s="1004"/>
      <c r="O1" s="1004"/>
      <c r="P1" s="1004"/>
      <c r="Q1" s="1004"/>
      <c r="R1" s="1004"/>
      <c r="S1" s="1004"/>
      <c r="T1" s="1004"/>
      <c r="U1" s="1004"/>
      <c r="V1" s="1004"/>
      <c r="W1" s="1004"/>
      <c r="X1" s="1004"/>
      <c r="Y1" s="1004"/>
      <c r="Z1" s="1004"/>
      <c r="AA1" s="1005"/>
      <c r="AB1" s="1"/>
      <c r="AC1" s="1"/>
      <c r="AD1" s="11" t="s">
        <v>46</v>
      </c>
    </row>
    <row r="2" spans="1:31" ht="21" x14ac:dyDescent="0.35">
      <c r="A2" s="1013"/>
      <c r="B2" s="1014" t="s">
        <v>72</v>
      </c>
      <c r="C2" s="1004"/>
      <c r="D2" s="1004"/>
      <c r="E2" s="1004"/>
      <c r="F2" s="1004"/>
      <c r="G2" s="1004"/>
      <c r="H2" s="1004"/>
      <c r="I2" s="1004"/>
      <c r="J2" s="1004"/>
      <c r="K2" s="1004"/>
      <c r="L2" s="1004"/>
      <c r="M2" s="1004"/>
      <c r="N2" s="1004"/>
      <c r="O2" s="1004"/>
      <c r="P2" s="1004"/>
      <c r="Q2" s="1004"/>
      <c r="R2" s="1004"/>
      <c r="S2" s="1004"/>
      <c r="T2" s="1004"/>
      <c r="U2" s="1004"/>
      <c r="V2" s="1004"/>
      <c r="W2" s="1004"/>
      <c r="X2" s="1004"/>
      <c r="Y2" s="1004"/>
      <c r="Z2" s="1004"/>
      <c r="AA2" s="1005"/>
      <c r="AB2" s="1"/>
      <c r="AC2" s="1"/>
      <c r="AD2" s="11" t="s">
        <v>47</v>
      </c>
    </row>
    <row r="3" spans="1:31" ht="21" x14ac:dyDescent="0.35">
      <c r="A3" s="1013"/>
      <c r="B3" s="1014" t="s">
        <v>71</v>
      </c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  <c r="P3" s="1004"/>
      <c r="Q3" s="1004"/>
      <c r="R3" s="1004"/>
      <c r="S3" s="1004"/>
      <c r="T3" s="1004"/>
      <c r="U3" s="1004"/>
      <c r="V3" s="1004"/>
      <c r="W3" s="1004"/>
      <c r="X3" s="1004"/>
      <c r="Y3" s="1004"/>
      <c r="Z3" s="1004"/>
      <c r="AA3" s="1005"/>
      <c r="AB3" s="2"/>
      <c r="AC3" s="2"/>
      <c r="AD3" s="11" t="s">
        <v>48</v>
      </c>
    </row>
    <row r="4" spans="1:31" ht="15" customHeight="1" x14ac:dyDescent="0.25">
      <c r="A4" s="12" t="s">
        <v>1366</v>
      </c>
      <c r="B4" s="3"/>
      <c r="C4" s="1015" t="s">
        <v>1</v>
      </c>
      <c r="D4" s="1016"/>
      <c r="E4" s="1016"/>
      <c r="F4" s="1016"/>
      <c r="G4" s="1016"/>
      <c r="H4" s="1016"/>
      <c r="I4" s="1016"/>
      <c r="J4" s="1016"/>
      <c r="K4" s="1016"/>
      <c r="L4" s="1016"/>
      <c r="M4" s="1016"/>
      <c r="N4" s="1016"/>
      <c r="O4" s="1016"/>
      <c r="P4" s="1016"/>
      <c r="Q4" s="1016"/>
      <c r="R4" s="1016"/>
      <c r="S4" s="1016"/>
      <c r="T4" s="1016"/>
      <c r="U4" s="1016"/>
      <c r="V4" s="1016"/>
      <c r="W4" s="1016"/>
      <c r="X4" s="1016"/>
      <c r="Y4" s="1016"/>
      <c r="Z4" s="1016"/>
      <c r="AA4" s="1017"/>
      <c r="AB4" s="2"/>
      <c r="AC4" s="2"/>
    </row>
    <row r="5" spans="1:31" ht="15.75" customHeight="1" x14ac:dyDescent="0.2">
      <c r="A5" s="1002" t="s">
        <v>2</v>
      </c>
      <c r="B5" s="1001"/>
      <c r="C5" s="1002" t="s">
        <v>3</v>
      </c>
      <c r="D5" s="1000"/>
      <c r="E5" s="1001"/>
      <c r="F5" s="1002" t="s">
        <v>4</v>
      </c>
      <c r="G5" s="1000"/>
      <c r="H5" s="1000"/>
      <c r="I5" s="1000"/>
      <c r="J5" s="1000"/>
      <c r="K5" s="1000"/>
      <c r="L5" s="1000"/>
      <c r="M5" s="1002" t="s">
        <v>5</v>
      </c>
      <c r="N5" s="1000"/>
      <c r="O5" s="1000"/>
      <c r="P5" s="1000"/>
      <c r="Q5" s="1000"/>
      <c r="R5" s="1000"/>
      <c r="S5" s="1001"/>
      <c r="T5" s="1002" t="s">
        <v>6</v>
      </c>
      <c r="U5" s="1000"/>
      <c r="V5" s="1000"/>
      <c r="W5" s="1000"/>
      <c r="X5" s="1000"/>
      <c r="Y5" s="1001"/>
      <c r="Z5" s="1007" t="s">
        <v>24</v>
      </c>
      <c r="AA5" s="1007" t="s">
        <v>25</v>
      </c>
      <c r="AB5" s="4"/>
      <c r="AC5" s="4"/>
      <c r="AD5" s="4"/>
    </row>
    <row r="6" spans="1:31" ht="15.75" customHeight="1" x14ac:dyDescent="0.2">
      <c r="A6" s="1007" t="s">
        <v>7</v>
      </c>
      <c r="B6" s="1007" t="s">
        <v>8</v>
      </c>
      <c r="C6" s="1007" t="s">
        <v>9</v>
      </c>
      <c r="D6" s="1007" t="s">
        <v>10</v>
      </c>
      <c r="E6" s="1007" t="s">
        <v>11</v>
      </c>
      <c r="F6" s="1007" t="s">
        <v>26</v>
      </c>
      <c r="G6" s="1007" t="s">
        <v>27</v>
      </c>
      <c r="H6" s="1007" t="s">
        <v>28</v>
      </c>
      <c r="I6" s="1002" t="s">
        <v>12</v>
      </c>
      <c r="J6" s="1001"/>
      <c r="K6" s="1009" t="s">
        <v>13</v>
      </c>
      <c r="L6" s="1001"/>
      <c r="M6" s="1007" t="s">
        <v>29</v>
      </c>
      <c r="N6" s="1007" t="s">
        <v>30</v>
      </c>
      <c r="O6" s="1007" t="s">
        <v>31</v>
      </c>
      <c r="P6" s="1007" t="s">
        <v>32</v>
      </c>
      <c r="Q6" s="1010" t="s">
        <v>33</v>
      </c>
      <c r="R6" s="1010" t="s">
        <v>34</v>
      </c>
      <c r="S6" s="1010" t="s">
        <v>35</v>
      </c>
      <c r="T6" s="1009" t="s">
        <v>14</v>
      </c>
      <c r="U6" s="1001"/>
      <c r="V6" s="1009" t="s">
        <v>15</v>
      </c>
      <c r="W6" s="1001"/>
      <c r="X6" s="1007" t="s">
        <v>36</v>
      </c>
      <c r="Y6" s="1010" t="s">
        <v>37</v>
      </c>
      <c r="Z6" s="1011"/>
      <c r="AA6" s="1011"/>
      <c r="AB6" s="4"/>
      <c r="AC6" s="4"/>
      <c r="AD6" s="4"/>
      <c r="AE6" s="4"/>
    </row>
    <row r="7" spans="1:31" ht="30" x14ac:dyDescent="0.2">
      <c r="A7" s="1011"/>
      <c r="B7" s="1011"/>
      <c r="C7" s="1011"/>
      <c r="D7" s="1011"/>
      <c r="E7" s="1011"/>
      <c r="F7" s="1011"/>
      <c r="G7" s="1011"/>
      <c r="H7" s="1011"/>
      <c r="I7" s="14" t="s">
        <v>38</v>
      </c>
      <c r="J7" s="14" t="s">
        <v>39</v>
      </c>
      <c r="K7" s="14" t="s">
        <v>40</v>
      </c>
      <c r="L7" s="13" t="s">
        <v>41</v>
      </c>
      <c r="M7" s="1011"/>
      <c r="N7" s="1011"/>
      <c r="O7" s="1011"/>
      <c r="P7" s="1011"/>
      <c r="Q7" s="1011"/>
      <c r="R7" s="1011"/>
      <c r="S7" s="1011"/>
      <c r="T7" s="14" t="s">
        <v>42</v>
      </c>
      <c r="U7" s="13" t="s">
        <v>43</v>
      </c>
      <c r="V7" s="14" t="s">
        <v>44</v>
      </c>
      <c r="W7" s="13" t="s">
        <v>45</v>
      </c>
      <c r="X7" s="1011"/>
      <c r="Y7" s="1011"/>
      <c r="Z7" s="1011"/>
      <c r="AA7" s="1011"/>
      <c r="AB7" s="4"/>
      <c r="AC7" s="4"/>
      <c r="AD7" s="4"/>
      <c r="AE7" s="4"/>
    </row>
    <row r="8" spans="1:31" ht="28.5" x14ac:dyDescent="0.2">
      <c r="A8" s="436" t="s">
        <v>374</v>
      </c>
      <c r="B8" s="436" t="s">
        <v>75</v>
      </c>
      <c r="C8" s="463" t="s">
        <v>1129</v>
      </c>
      <c r="D8" s="439" t="s">
        <v>1130</v>
      </c>
      <c r="E8" s="439" t="s">
        <v>97</v>
      </c>
      <c r="F8" s="471" t="s">
        <v>1131</v>
      </c>
      <c r="G8" s="523"/>
      <c r="H8" s="438" t="s">
        <v>4</v>
      </c>
      <c r="I8" s="438" t="s">
        <v>74</v>
      </c>
      <c r="J8" s="439" t="s">
        <v>73</v>
      </c>
      <c r="K8" s="438" t="s">
        <v>425</v>
      </c>
      <c r="L8" s="473" t="s">
        <v>426</v>
      </c>
      <c r="M8" s="440"/>
      <c r="N8" s="441"/>
      <c r="O8" s="442"/>
      <c r="P8" s="443"/>
      <c r="Q8" s="443"/>
      <c r="R8" s="443"/>
      <c r="S8" s="444"/>
      <c r="T8" s="448">
        <v>2</v>
      </c>
      <c r="U8" s="449">
        <v>906.25</v>
      </c>
      <c r="V8" s="448">
        <v>1</v>
      </c>
      <c r="W8" s="449">
        <v>302.08</v>
      </c>
      <c r="X8" s="473">
        <v>2.5</v>
      </c>
      <c r="Y8" s="565">
        <v>2114.58</v>
      </c>
      <c r="Z8" s="567">
        <v>2114.58</v>
      </c>
      <c r="AA8" s="446"/>
      <c r="AB8" s="4"/>
      <c r="AC8" s="4"/>
      <c r="AD8" s="4"/>
      <c r="AE8" s="4"/>
    </row>
    <row r="9" spans="1:31" ht="42.75" x14ac:dyDescent="0.2">
      <c r="A9" s="436" t="s">
        <v>374</v>
      </c>
      <c r="B9" s="436" t="s">
        <v>75</v>
      </c>
      <c r="C9" s="463" t="s">
        <v>1043</v>
      </c>
      <c r="D9" s="439" t="s">
        <v>923</v>
      </c>
      <c r="E9" s="439" t="s">
        <v>924</v>
      </c>
      <c r="F9" s="471" t="s">
        <v>1132</v>
      </c>
      <c r="G9" s="524"/>
      <c r="H9" s="525" t="s">
        <v>384</v>
      </c>
      <c r="I9" s="525" t="s">
        <v>74</v>
      </c>
      <c r="J9" s="526" t="s">
        <v>73</v>
      </c>
      <c r="K9" s="525" t="s">
        <v>74</v>
      </c>
      <c r="L9" s="472" t="s">
        <v>1045</v>
      </c>
      <c r="M9" s="440"/>
      <c r="N9" s="441"/>
      <c r="O9" s="442"/>
      <c r="P9" s="443"/>
      <c r="Q9" s="443"/>
      <c r="R9" s="443"/>
      <c r="S9" s="444"/>
      <c r="T9" s="438">
        <v>0</v>
      </c>
      <c r="U9" s="445">
        <v>0</v>
      </c>
      <c r="V9" s="199">
        <v>1</v>
      </c>
      <c r="W9" s="445">
        <v>57</v>
      </c>
      <c r="X9" s="438">
        <v>0.5</v>
      </c>
      <c r="Y9" s="566">
        <v>57</v>
      </c>
      <c r="Z9" s="567">
        <v>57</v>
      </c>
      <c r="AA9" s="446"/>
      <c r="AB9" s="4"/>
      <c r="AC9" s="4"/>
      <c r="AD9" s="4"/>
      <c r="AE9" s="4"/>
    </row>
    <row r="10" spans="1:31" ht="42.75" x14ac:dyDescent="0.2">
      <c r="A10" s="436" t="s">
        <v>374</v>
      </c>
      <c r="B10" s="436" t="s">
        <v>75</v>
      </c>
      <c r="C10" s="463" t="s">
        <v>1043</v>
      </c>
      <c r="D10" s="439" t="s">
        <v>923</v>
      </c>
      <c r="E10" s="439" t="s">
        <v>924</v>
      </c>
      <c r="F10" s="471" t="s">
        <v>1132</v>
      </c>
      <c r="G10" s="447"/>
      <c r="H10" s="687" t="s">
        <v>403</v>
      </c>
      <c r="I10" s="538" t="s">
        <v>74</v>
      </c>
      <c r="J10" s="721" t="s">
        <v>73</v>
      </c>
      <c r="K10" s="538" t="s">
        <v>74</v>
      </c>
      <c r="L10" s="722" t="s">
        <v>1045</v>
      </c>
      <c r="M10" s="440"/>
      <c r="N10" s="441"/>
      <c r="O10" s="442"/>
      <c r="P10" s="443"/>
      <c r="Q10" s="443"/>
      <c r="R10" s="443"/>
      <c r="S10" s="444"/>
      <c r="T10" s="438">
        <v>0</v>
      </c>
      <c r="U10" s="445">
        <v>0</v>
      </c>
      <c r="V10" s="199">
        <v>1</v>
      </c>
      <c r="W10" s="445">
        <v>57</v>
      </c>
      <c r="X10" s="438">
        <v>0.5</v>
      </c>
      <c r="Y10" s="566">
        <v>57</v>
      </c>
      <c r="Z10" s="567">
        <v>57</v>
      </c>
      <c r="AA10" s="446"/>
      <c r="AB10" s="4"/>
      <c r="AC10" s="4"/>
      <c r="AD10" s="4"/>
      <c r="AE10" s="4"/>
    </row>
    <row r="11" spans="1:31" ht="42.75" x14ac:dyDescent="0.2">
      <c r="A11" s="436" t="s">
        <v>374</v>
      </c>
      <c r="B11" s="436" t="s">
        <v>75</v>
      </c>
      <c r="C11" s="463" t="s">
        <v>1038</v>
      </c>
      <c r="D11" s="439" t="s">
        <v>1039</v>
      </c>
      <c r="E11" s="439" t="s">
        <v>1040</v>
      </c>
      <c r="F11" s="471" t="s">
        <v>1133</v>
      </c>
      <c r="G11" s="447"/>
      <c r="H11" s="687" t="s">
        <v>384</v>
      </c>
      <c r="I11" s="538" t="s">
        <v>74</v>
      </c>
      <c r="J11" s="721" t="s">
        <v>73</v>
      </c>
      <c r="K11" s="538" t="s">
        <v>74</v>
      </c>
      <c r="L11" s="723" t="s">
        <v>76</v>
      </c>
      <c r="M11" s="440"/>
      <c r="N11" s="441"/>
      <c r="O11" s="442"/>
      <c r="P11" s="443"/>
      <c r="Q11" s="443"/>
      <c r="R11" s="443"/>
      <c r="S11" s="444"/>
      <c r="T11" s="438">
        <v>0</v>
      </c>
      <c r="U11" s="445">
        <v>0</v>
      </c>
      <c r="V11" s="199">
        <v>1</v>
      </c>
      <c r="W11" s="445">
        <v>55</v>
      </c>
      <c r="X11" s="438">
        <v>0.5</v>
      </c>
      <c r="Y11" s="566">
        <v>55</v>
      </c>
      <c r="Z11" s="567">
        <v>55</v>
      </c>
      <c r="AA11" s="446"/>
      <c r="AB11" s="4"/>
      <c r="AC11" s="4"/>
      <c r="AD11" s="4"/>
      <c r="AE11" s="4"/>
    </row>
    <row r="12" spans="1:31" ht="28.5" x14ac:dyDescent="0.2">
      <c r="A12" s="436" t="s">
        <v>374</v>
      </c>
      <c r="B12" s="436" t="s">
        <v>75</v>
      </c>
      <c r="C12" s="463" t="s">
        <v>385</v>
      </c>
      <c r="D12" s="439" t="s">
        <v>386</v>
      </c>
      <c r="E12" s="439" t="s">
        <v>622</v>
      </c>
      <c r="F12" s="471" t="s">
        <v>1134</v>
      </c>
      <c r="G12" s="447"/>
      <c r="H12" s="687" t="s">
        <v>384</v>
      </c>
      <c r="I12" s="538" t="s">
        <v>74</v>
      </c>
      <c r="J12" s="721" t="s">
        <v>73</v>
      </c>
      <c r="K12" s="538" t="s">
        <v>74</v>
      </c>
      <c r="L12" s="723" t="s">
        <v>80</v>
      </c>
      <c r="M12" s="440"/>
      <c r="N12" s="441"/>
      <c r="O12" s="442"/>
      <c r="P12" s="443"/>
      <c r="Q12" s="443"/>
      <c r="R12" s="443"/>
      <c r="S12" s="444"/>
      <c r="T12" s="438">
        <v>2</v>
      </c>
      <c r="U12" s="445">
        <v>120</v>
      </c>
      <c r="V12" s="199">
        <v>0</v>
      </c>
      <c r="W12" s="445">
        <v>0</v>
      </c>
      <c r="X12" s="438">
        <v>2</v>
      </c>
      <c r="Y12" s="566">
        <v>240</v>
      </c>
      <c r="Z12" s="567">
        <v>240</v>
      </c>
      <c r="AA12" s="450"/>
      <c r="AB12" s="4"/>
      <c r="AC12" s="4"/>
      <c r="AD12" s="4"/>
      <c r="AE12" s="4"/>
    </row>
    <row r="13" spans="1:31" ht="28.5" x14ac:dyDescent="0.2">
      <c r="A13" s="436" t="s">
        <v>374</v>
      </c>
      <c r="B13" s="436" t="s">
        <v>75</v>
      </c>
      <c r="C13" s="485" t="s">
        <v>389</v>
      </c>
      <c r="D13" s="473" t="s">
        <v>390</v>
      </c>
      <c r="E13" s="473" t="s">
        <v>97</v>
      </c>
      <c r="F13" s="471" t="s">
        <v>1135</v>
      </c>
      <c r="G13" s="447"/>
      <c r="H13" s="687" t="s">
        <v>384</v>
      </c>
      <c r="I13" s="538" t="s">
        <v>74</v>
      </c>
      <c r="J13" s="721" t="s">
        <v>73</v>
      </c>
      <c r="K13" s="538" t="s">
        <v>74</v>
      </c>
      <c r="L13" s="723" t="s">
        <v>1047</v>
      </c>
      <c r="M13" s="440"/>
      <c r="N13" s="441"/>
      <c r="O13" s="442"/>
      <c r="P13" s="443"/>
      <c r="Q13" s="443"/>
      <c r="R13" s="443"/>
      <c r="S13" s="444"/>
      <c r="T13" s="448">
        <v>0</v>
      </c>
      <c r="U13" s="449">
        <v>0</v>
      </c>
      <c r="V13" s="448">
        <v>1</v>
      </c>
      <c r="W13" s="449">
        <v>302.08</v>
      </c>
      <c r="X13" s="473">
        <v>0.5</v>
      </c>
      <c r="Y13" s="566">
        <v>302.08</v>
      </c>
      <c r="Z13" s="567">
        <v>302.08</v>
      </c>
      <c r="AA13" s="564"/>
      <c r="AB13" s="4"/>
      <c r="AC13" s="4"/>
      <c r="AD13" s="4"/>
      <c r="AE13" s="4"/>
    </row>
    <row r="14" spans="1:31" ht="42.75" x14ac:dyDescent="0.2">
      <c r="A14" s="436" t="s">
        <v>374</v>
      </c>
      <c r="B14" s="436" t="s">
        <v>75</v>
      </c>
      <c r="C14" s="463" t="s">
        <v>437</v>
      </c>
      <c r="D14" s="439" t="s">
        <v>438</v>
      </c>
      <c r="E14" s="439" t="s">
        <v>97</v>
      </c>
      <c r="F14" s="471" t="s">
        <v>1136</v>
      </c>
      <c r="G14" s="463"/>
      <c r="H14" s="687" t="s">
        <v>403</v>
      </c>
      <c r="I14" s="538" t="s">
        <v>74</v>
      </c>
      <c r="J14" s="721" t="s">
        <v>73</v>
      </c>
      <c r="K14" s="538" t="s">
        <v>680</v>
      </c>
      <c r="L14" s="724" t="s">
        <v>1137</v>
      </c>
      <c r="M14" s="451"/>
      <c r="N14" s="441"/>
      <c r="O14" s="442"/>
      <c r="P14" s="443"/>
      <c r="Q14" s="443"/>
      <c r="R14" s="443"/>
      <c r="S14" s="444"/>
      <c r="T14" s="448">
        <v>3</v>
      </c>
      <c r="U14" s="449">
        <v>906.25</v>
      </c>
      <c r="V14" s="448">
        <v>1</v>
      </c>
      <c r="W14" s="449">
        <v>302.08</v>
      </c>
      <c r="X14" s="473">
        <v>3.5</v>
      </c>
      <c r="Y14" s="567">
        <v>3020.83</v>
      </c>
      <c r="Z14" s="567">
        <v>3020.83</v>
      </c>
      <c r="AA14" s="473"/>
      <c r="AB14" s="4"/>
      <c r="AC14" s="4"/>
      <c r="AD14" s="4"/>
      <c r="AE14" s="4"/>
    </row>
    <row r="15" spans="1:31" ht="14.25" x14ac:dyDescent="0.2">
      <c r="A15" s="436" t="s">
        <v>374</v>
      </c>
      <c r="B15" s="436" t="s">
        <v>75</v>
      </c>
      <c r="C15" s="463" t="s">
        <v>1138</v>
      </c>
      <c r="D15" s="439">
        <v>14918188</v>
      </c>
      <c r="E15" s="439" t="s">
        <v>97</v>
      </c>
      <c r="F15" s="471" t="s">
        <v>1139</v>
      </c>
      <c r="G15" s="463"/>
      <c r="H15" s="687" t="s">
        <v>403</v>
      </c>
      <c r="I15" s="538" t="s">
        <v>74</v>
      </c>
      <c r="J15" s="721" t="s">
        <v>73</v>
      </c>
      <c r="K15" s="538" t="s">
        <v>680</v>
      </c>
      <c r="L15" s="724" t="s">
        <v>1137</v>
      </c>
      <c r="M15" s="704"/>
      <c r="N15" s="440"/>
      <c r="O15" s="442"/>
      <c r="P15" s="443"/>
      <c r="Q15" s="443"/>
      <c r="R15" s="443"/>
      <c r="S15" s="444"/>
      <c r="T15" s="448">
        <v>3</v>
      </c>
      <c r="U15" s="449">
        <v>906.25</v>
      </c>
      <c r="V15" s="448">
        <v>0</v>
      </c>
      <c r="W15" s="449">
        <v>302.08</v>
      </c>
      <c r="X15" s="473">
        <v>3</v>
      </c>
      <c r="Y15" s="567">
        <v>2718.75</v>
      </c>
      <c r="Z15" s="567">
        <v>2718.75</v>
      </c>
      <c r="AA15" s="452"/>
      <c r="AB15" s="4"/>
      <c r="AC15" s="4"/>
      <c r="AD15" s="4"/>
      <c r="AE15" s="4"/>
    </row>
    <row r="16" spans="1:31" ht="14.25" x14ac:dyDescent="0.2">
      <c r="A16" s="436" t="s">
        <v>374</v>
      </c>
      <c r="B16" s="436" t="s">
        <v>75</v>
      </c>
      <c r="C16" s="667" t="s">
        <v>422</v>
      </c>
      <c r="D16" s="439" t="s">
        <v>423</v>
      </c>
      <c r="E16" s="439" t="s">
        <v>97</v>
      </c>
      <c r="F16" s="471" t="s">
        <v>1139</v>
      </c>
      <c r="G16" s="463"/>
      <c r="H16" s="687" t="s">
        <v>403</v>
      </c>
      <c r="I16" s="538" t="s">
        <v>74</v>
      </c>
      <c r="J16" s="721" t="s">
        <v>73</v>
      </c>
      <c r="K16" s="538" t="s">
        <v>680</v>
      </c>
      <c r="L16" s="724" t="s">
        <v>1137</v>
      </c>
      <c r="M16" s="704"/>
      <c r="N16" s="440"/>
      <c r="O16" s="442"/>
      <c r="P16" s="443"/>
      <c r="Q16" s="443"/>
      <c r="R16" s="443"/>
      <c r="S16" s="444"/>
      <c r="T16" s="448">
        <v>3</v>
      </c>
      <c r="U16" s="449">
        <v>906.25</v>
      </c>
      <c r="V16" s="448">
        <v>0</v>
      </c>
      <c r="W16" s="449">
        <v>302.08</v>
      </c>
      <c r="X16" s="473">
        <v>3</v>
      </c>
      <c r="Y16" s="567">
        <v>2718.75</v>
      </c>
      <c r="Z16" s="567">
        <v>2718.75</v>
      </c>
      <c r="AA16" s="446"/>
      <c r="AB16" s="4"/>
      <c r="AC16" s="4"/>
      <c r="AD16" s="4"/>
      <c r="AE16" s="4"/>
    </row>
    <row r="17" spans="1:31" ht="14.25" x14ac:dyDescent="0.2">
      <c r="A17" s="436" t="s">
        <v>374</v>
      </c>
      <c r="B17" s="438" t="s">
        <v>751</v>
      </c>
      <c r="C17" s="661" t="s">
        <v>435</v>
      </c>
      <c r="D17" s="269" t="s">
        <v>936</v>
      </c>
      <c r="E17" s="568" t="s">
        <v>451</v>
      </c>
      <c r="F17" s="269" t="s">
        <v>1196</v>
      </c>
      <c r="G17" s="569"/>
      <c r="H17" s="570"/>
      <c r="I17" s="725" t="s">
        <v>74</v>
      </c>
      <c r="J17" s="726" t="s">
        <v>73</v>
      </c>
      <c r="K17" s="725" t="s">
        <v>74</v>
      </c>
      <c r="L17" s="727" t="s">
        <v>1197</v>
      </c>
      <c r="M17" s="571">
        <v>45916</v>
      </c>
      <c r="N17" s="572">
        <v>45919</v>
      </c>
      <c r="O17" s="573"/>
      <c r="P17" s="574"/>
      <c r="Q17" s="574">
        <v>0</v>
      </c>
      <c r="R17" s="574">
        <v>0</v>
      </c>
      <c r="S17" s="575">
        <f>Q17+R17</f>
        <v>0</v>
      </c>
      <c r="T17" s="576">
        <v>3</v>
      </c>
      <c r="U17" s="577">
        <v>604.16999999999996</v>
      </c>
      <c r="V17" s="576">
        <v>1</v>
      </c>
      <c r="W17" s="577">
        <v>302.08</v>
      </c>
      <c r="X17" s="576">
        <v>3.5</v>
      </c>
      <c r="Y17" s="675">
        <f>(T17*U17)+(V17*W17)</f>
        <v>2114.5899999999997</v>
      </c>
      <c r="Z17" s="675">
        <f>(T17*U17)+(V17*W17)</f>
        <v>2114.5899999999997</v>
      </c>
      <c r="AA17" s="576" t="s">
        <v>453</v>
      </c>
      <c r="AB17" s="4"/>
      <c r="AC17" s="4"/>
      <c r="AD17" s="4"/>
      <c r="AE17" s="4"/>
    </row>
    <row r="18" spans="1:31" ht="14.25" x14ac:dyDescent="0.2">
      <c r="A18" s="436" t="s">
        <v>374</v>
      </c>
      <c r="B18" s="438" t="s">
        <v>751</v>
      </c>
      <c r="C18" s="661" t="s">
        <v>1198</v>
      </c>
      <c r="D18" s="269" t="s">
        <v>1199</v>
      </c>
      <c r="E18" s="568" t="s">
        <v>451</v>
      </c>
      <c r="F18" s="269" t="s">
        <v>1196</v>
      </c>
      <c r="G18" s="569"/>
      <c r="H18" s="570"/>
      <c r="I18" s="725" t="s">
        <v>74</v>
      </c>
      <c r="J18" s="726" t="s">
        <v>73</v>
      </c>
      <c r="K18" s="725" t="s">
        <v>74</v>
      </c>
      <c r="L18" s="727" t="s">
        <v>1197</v>
      </c>
      <c r="M18" s="578">
        <v>45916</v>
      </c>
      <c r="N18" s="579">
        <v>45919</v>
      </c>
      <c r="O18" s="580"/>
      <c r="P18" s="581"/>
      <c r="Q18" s="574">
        <v>0</v>
      </c>
      <c r="R18" s="574">
        <v>0</v>
      </c>
      <c r="S18" s="575">
        <f t="shared" ref="S18:S55" si="0">Q18+R18</f>
        <v>0</v>
      </c>
      <c r="T18" s="576">
        <v>3</v>
      </c>
      <c r="U18" s="577">
        <v>604.16999999999996</v>
      </c>
      <c r="V18" s="576">
        <v>1</v>
      </c>
      <c r="W18" s="577">
        <v>302.08</v>
      </c>
      <c r="X18" s="576">
        <v>3.5</v>
      </c>
      <c r="Y18" s="675">
        <f t="shared" ref="Y18:Y81" si="1">(T18*U18)+(V18*W18)</f>
        <v>2114.5899999999997</v>
      </c>
      <c r="Z18" s="675">
        <f t="shared" ref="Z18:Z81" si="2">(T18*U18)+(V18*W18)</f>
        <v>2114.5899999999997</v>
      </c>
      <c r="AA18" s="576" t="s">
        <v>453</v>
      </c>
      <c r="AB18" s="4"/>
      <c r="AC18" s="4"/>
      <c r="AD18" s="4"/>
      <c r="AE18" s="4"/>
    </row>
    <row r="19" spans="1:31" ht="14.25" x14ac:dyDescent="0.2">
      <c r="A19" s="436" t="s">
        <v>374</v>
      </c>
      <c r="B19" s="438" t="s">
        <v>751</v>
      </c>
      <c r="C19" s="661" t="s">
        <v>1200</v>
      </c>
      <c r="D19" s="270" t="s">
        <v>1201</v>
      </c>
      <c r="E19" s="568" t="s">
        <v>451</v>
      </c>
      <c r="F19" s="269" t="s">
        <v>1196</v>
      </c>
      <c r="G19" s="569"/>
      <c r="H19" s="570"/>
      <c r="I19" s="725" t="s">
        <v>74</v>
      </c>
      <c r="J19" s="726" t="s">
        <v>73</v>
      </c>
      <c r="K19" s="725" t="s">
        <v>74</v>
      </c>
      <c r="L19" s="727" t="s">
        <v>1197</v>
      </c>
      <c r="M19" s="578">
        <v>45916</v>
      </c>
      <c r="N19" s="579">
        <v>45919</v>
      </c>
      <c r="O19" s="580"/>
      <c r="P19" s="581"/>
      <c r="Q19" s="574">
        <v>0</v>
      </c>
      <c r="R19" s="574">
        <v>0</v>
      </c>
      <c r="S19" s="575">
        <f t="shared" si="0"/>
        <v>0</v>
      </c>
      <c r="T19" s="576">
        <v>3</v>
      </c>
      <c r="U19" s="577">
        <v>604.16999999999996</v>
      </c>
      <c r="V19" s="576">
        <v>1</v>
      </c>
      <c r="W19" s="577">
        <v>302.08</v>
      </c>
      <c r="X19" s="576">
        <v>3.5</v>
      </c>
      <c r="Y19" s="675">
        <f t="shared" si="1"/>
        <v>2114.5899999999997</v>
      </c>
      <c r="Z19" s="675">
        <f t="shared" si="2"/>
        <v>2114.5899999999997</v>
      </c>
      <c r="AA19" s="576" t="s">
        <v>453</v>
      </c>
      <c r="AB19" s="4"/>
      <c r="AC19" s="4"/>
      <c r="AD19" s="4"/>
      <c r="AE19" s="4"/>
    </row>
    <row r="20" spans="1:31" ht="14.25" x14ac:dyDescent="0.2">
      <c r="A20" s="436" t="s">
        <v>374</v>
      </c>
      <c r="B20" s="438" t="s">
        <v>751</v>
      </c>
      <c r="C20" s="661" t="s">
        <v>1202</v>
      </c>
      <c r="D20" s="269" t="s">
        <v>1203</v>
      </c>
      <c r="E20" s="568" t="s">
        <v>451</v>
      </c>
      <c r="F20" s="269" t="s">
        <v>1196</v>
      </c>
      <c r="G20" s="569"/>
      <c r="H20" s="570"/>
      <c r="I20" s="725" t="s">
        <v>74</v>
      </c>
      <c r="J20" s="726" t="s">
        <v>73</v>
      </c>
      <c r="K20" s="725" t="s">
        <v>74</v>
      </c>
      <c r="L20" s="727" t="s">
        <v>1197</v>
      </c>
      <c r="M20" s="578">
        <v>45916</v>
      </c>
      <c r="N20" s="579">
        <v>45919</v>
      </c>
      <c r="O20" s="580"/>
      <c r="P20" s="581"/>
      <c r="Q20" s="574">
        <v>0</v>
      </c>
      <c r="R20" s="574">
        <v>0</v>
      </c>
      <c r="S20" s="575">
        <f t="shared" si="0"/>
        <v>0</v>
      </c>
      <c r="T20" s="576">
        <v>3</v>
      </c>
      <c r="U20" s="577">
        <v>604.16999999999996</v>
      </c>
      <c r="V20" s="576">
        <v>1</v>
      </c>
      <c r="W20" s="577">
        <v>302.08</v>
      </c>
      <c r="X20" s="576">
        <v>3.5</v>
      </c>
      <c r="Y20" s="675">
        <f t="shared" si="1"/>
        <v>2114.5899999999997</v>
      </c>
      <c r="Z20" s="675">
        <f t="shared" si="2"/>
        <v>2114.5899999999997</v>
      </c>
      <c r="AA20" s="576" t="s">
        <v>453</v>
      </c>
      <c r="AB20" s="4"/>
      <c r="AC20" s="4"/>
      <c r="AD20" s="4"/>
      <c r="AE20" s="4"/>
    </row>
    <row r="21" spans="1:31" ht="14.25" x14ac:dyDescent="0.2">
      <c r="A21" s="436" t="s">
        <v>374</v>
      </c>
      <c r="B21" s="438" t="s">
        <v>751</v>
      </c>
      <c r="C21" s="662" t="s">
        <v>404</v>
      </c>
      <c r="D21" s="270" t="s">
        <v>405</v>
      </c>
      <c r="E21" s="568" t="s">
        <v>451</v>
      </c>
      <c r="F21" s="269" t="s">
        <v>1196</v>
      </c>
      <c r="G21" s="569"/>
      <c r="H21" s="570"/>
      <c r="I21" s="725" t="s">
        <v>74</v>
      </c>
      <c r="J21" s="726" t="s">
        <v>73</v>
      </c>
      <c r="K21" s="725" t="s">
        <v>74</v>
      </c>
      <c r="L21" s="728" t="s">
        <v>1197</v>
      </c>
      <c r="M21" s="578">
        <v>45916</v>
      </c>
      <c r="N21" s="579">
        <v>45919</v>
      </c>
      <c r="O21" s="580"/>
      <c r="P21" s="581"/>
      <c r="Q21" s="574">
        <v>0</v>
      </c>
      <c r="R21" s="574">
        <v>0</v>
      </c>
      <c r="S21" s="575">
        <f t="shared" si="0"/>
        <v>0</v>
      </c>
      <c r="T21" s="576">
        <v>3</v>
      </c>
      <c r="U21" s="577">
        <v>604.16999999999996</v>
      </c>
      <c r="V21" s="576">
        <v>1</v>
      </c>
      <c r="W21" s="577">
        <v>302.08</v>
      </c>
      <c r="X21" s="576">
        <v>3.5</v>
      </c>
      <c r="Y21" s="675">
        <f t="shared" si="1"/>
        <v>2114.5899999999997</v>
      </c>
      <c r="Z21" s="675">
        <f t="shared" si="2"/>
        <v>2114.5899999999997</v>
      </c>
      <c r="AA21" s="576" t="s">
        <v>453</v>
      </c>
      <c r="AB21" s="4"/>
      <c r="AC21" s="4"/>
      <c r="AD21" s="4"/>
      <c r="AE21" s="4"/>
    </row>
    <row r="22" spans="1:31" ht="25.5" x14ac:dyDescent="0.2">
      <c r="A22" s="436" t="s">
        <v>374</v>
      </c>
      <c r="B22" s="438" t="s">
        <v>751</v>
      </c>
      <c r="C22" s="661" t="s">
        <v>473</v>
      </c>
      <c r="D22" s="271" t="s">
        <v>474</v>
      </c>
      <c r="E22" s="583" t="s">
        <v>451</v>
      </c>
      <c r="F22" s="576" t="s">
        <v>452</v>
      </c>
      <c r="G22" s="584"/>
      <c r="H22" s="688"/>
      <c r="I22" s="725" t="s">
        <v>74</v>
      </c>
      <c r="J22" s="726" t="s">
        <v>73</v>
      </c>
      <c r="K22" s="725" t="s">
        <v>74</v>
      </c>
      <c r="L22" s="728" t="s">
        <v>1204</v>
      </c>
      <c r="M22" s="585">
        <v>45886</v>
      </c>
      <c r="N22" s="586">
        <v>45890</v>
      </c>
      <c r="O22" s="573"/>
      <c r="P22" s="574"/>
      <c r="Q22" s="574">
        <v>0</v>
      </c>
      <c r="R22" s="574">
        <v>0</v>
      </c>
      <c r="S22" s="575">
        <f t="shared" si="0"/>
        <v>0</v>
      </c>
      <c r="T22" s="587">
        <v>4</v>
      </c>
      <c r="U22" s="588">
        <v>604.16999999999996</v>
      </c>
      <c r="V22" s="587">
        <v>1</v>
      </c>
      <c r="W22" s="588">
        <v>302.08</v>
      </c>
      <c r="X22" s="587">
        <v>4.5</v>
      </c>
      <c r="Y22" s="676">
        <f t="shared" si="1"/>
        <v>2718.7599999999998</v>
      </c>
      <c r="Z22" s="676">
        <f t="shared" si="2"/>
        <v>2718.7599999999998</v>
      </c>
      <c r="AA22" s="576" t="s">
        <v>453</v>
      </c>
      <c r="AB22" s="4"/>
      <c r="AC22" s="4"/>
      <c r="AD22" s="4"/>
      <c r="AE22" s="4"/>
    </row>
    <row r="23" spans="1:31" ht="25.5" x14ac:dyDescent="0.2">
      <c r="A23" s="436" t="s">
        <v>374</v>
      </c>
      <c r="B23" s="438" t="s">
        <v>751</v>
      </c>
      <c r="C23" s="661" t="s">
        <v>471</v>
      </c>
      <c r="D23" s="269" t="s">
        <v>472</v>
      </c>
      <c r="E23" s="583" t="s">
        <v>451</v>
      </c>
      <c r="F23" s="576" t="s">
        <v>452</v>
      </c>
      <c r="G23" s="584"/>
      <c r="H23" s="688"/>
      <c r="I23" s="725" t="s">
        <v>74</v>
      </c>
      <c r="J23" s="726" t="s">
        <v>73</v>
      </c>
      <c r="K23" s="725" t="s">
        <v>74</v>
      </c>
      <c r="L23" s="728" t="s">
        <v>1205</v>
      </c>
      <c r="M23" s="705">
        <v>45887</v>
      </c>
      <c r="N23" s="585">
        <v>45890</v>
      </c>
      <c r="O23" s="573"/>
      <c r="P23" s="574"/>
      <c r="Q23" s="574">
        <v>0</v>
      </c>
      <c r="R23" s="574">
        <v>0</v>
      </c>
      <c r="S23" s="575">
        <f t="shared" si="0"/>
        <v>0</v>
      </c>
      <c r="T23" s="587">
        <v>0</v>
      </c>
      <c r="U23" s="588">
        <v>0</v>
      </c>
      <c r="V23" s="587">
        <v>4</v>
      </c>
      <c r="W23" s="577">
        <v>302.08</v>
      </c>
      <c r="X23" s="587">
        <v>4</v>
      </c>
      <c r="Y23" s="676">
        <f t="shared" si="1"/>
        <v>1208.32</v>
      </c>
      <c r="Z23" s="676">
        <f t="shared" si="2"/>
        <v>1208.32</v>
      </c>
      <c r="AA23" s="576" t="s">
        <v>453</v>
      </c>
      <c r="AB23" s="4"/>
      <c r="AC23" s="4"/>
      <c r="AD23" s="4"/>
      <c r="AE23" s="4"/>
    </row>
    <row r="24" spans="1:31" ht="25.5" x14ac:dyDescent="0.2">
      <c r="A24" s="436" t="s">
        <v>374</v>
      </c>
      <c r="B24" s="438" t="s">
        <v>751</v>
      </c>
      <c r="C24" s="661" t="s">
        <v>461</v>
      </c>
      <c r="D24" s="269" t="s">
        <v>462</v>
      </c>
      <c r="E24" s="583" t="s">
        <v>451</v>
      </c>
      <c r="F24" s="576" t="s">
        <v>452</v>
      </c>
      <c r="G24" s="584"/>
      <c r="H24" s="688"/>
      <c r="I24" s="725" t="s">
        <v>74</v>
      </c>
      <c r="J24" s="726" t="s">
        <v>73</v>
      </c>
      <c r="K24" s="725" t="s">
        <v>74</v>
      </c>
      <c r="L24" s="728" t="s">
        <v>1206</v>
      </c>
      <c r="M24" s="705">
        <v>45886</v>
      </c>
      <c r="N24" s="585">
        <v>45895</v>
      </c>
      <c r="O24" s="573"/>
      <c r="P24" s="574"/>
      <c r="Q24" s="574">
        <v>0</v>
      </c>
      <c r="R24" s="574">
        <v>0</v>
      </c>
      <c r="S24" s="575">
        <f t="shared" si="0"/>
        <v>0</v>
      </c>
      <c r="T24" s="587">
        <v>4</v>
      </c>
      <c r="U24" s="588">
        <v>604.16999999999996</v>
      </c>
      <c r="V24" s="587">
        <v>2</v>
      </c>
      <c r="W24" s="577">
        <v>302.08</v>
      </c>
      <c r="X24" s="587">
        <v>4.2</v>
      </c>
      <c r="Y24" s="676">
        <f t="shared" si="1"/>
        <v>3020.8399999999997</v>
      </c>
      <c r="Z24" s="676">
        <f t="shared" si="2"/>
        <v>3020.8399999999997</v>
      </c>
      <c r="AA24" s="576" t="s">
        <v>453</v>
      </c>
      <c r="AB24" s="4"/>
      <c r="AC24" s="4"/>
      <c r="AD24" s="4"/>
      <c r="AE24" s="4"/>
    </row>
    <row r="25" spans="1:31" ht="25.5" x14ac:dyDescent="0.2">
      <c r="A25" s="436" t="s">
        <v>374</v>
      </c>
      <c r="B25" s="438" t="s">
        <v>751</v>
      </c>
      <c r="C25" s="662" t="s">
        <v>468</v>
      </c>
      <c r="D25" s="269" t="s">
        <v>469</v>
      </c>
      <c r="E25" s="583" t="s">
        <v>451</v>
      </c>
      <c r="F25" s="576" t="s">
        <v>452</v>
      </c>
      <c r="G25" s="584"/>
      <c r="H25" s="688"/>
      <c r="I25" s="725" t="s">
        <v>74</v>
      </c>
      <c r="J25" s="726" t="s">
        <v>73</v>
      </c>
      <c r="K25" s="725" t="s">
        <v>74</v>
      </c>
      <c r="L25" s="728" t="s">
        <v>1206</v>
      </c>
      <c r="M25" s="705">
        <v>45886</v>
      </c>
      <c r="N25" s="585">
        <v>45895</v>
      </c>
      <c r="O25" s="573"/>
      <c r="P25" s="574"/>
      <c r="Q25" s="574">
        <v>0</v>
      </c>
      <c r="R25" s="574">
        <v>0</v>
      </c>
      <c r="S25" s="575">
        <f t="shared" si="0"/>
        <v>0</v>
      </c>
      <c r="T25" s="587">
        <v>4</v>
      </c>
      <c r="U25" s="588">
        <v>604.16999999999996</v>
      </c>
      <c r="V25" s="587">
        <v>2</v>
      </c>
      <c r="W25" s="577">
        <v>302.08</v>
      </c>
      <c r="X25" s="587">
        <v>4.2</v>
      </c>
      <c r="Y25" s="676">
        <f t="shared" si="1"/>
        <v>3020.8399999999997</v>
      </c>
      <c r="Z25" s="676">
        <f t="shared" si="2"/>
        <v>3020.8399999999997</v>
      </c>
      <c r="AA25" s="576" t="s">
        <v>453</v>
      </c>
    </row>
    <row r="26" spans="1:31" ht="25.5" x14ac:dyDescent="0.2">
      <c r="A26" s="436" t="s">
        <v>374</v>
      </c>
      <c r="B26" s="438" t="s">
        <v>751</v>
      </c>
      <c r="C26" s="661" t="s">
        <v>942</v>
      </c>
      <c r="D26" s="269" t="s">
        <v>476</v>
      </c>
      <c r="E26" s="583" t="s">
        <v>451</v>
      </c>
      <c r="F26" s="576" t="s">
        <v>452</v>
      </c>
      <c r="G26" s="584"/>
      <c r="H26" s="688"/>
      <c r="I26" s="725">
        <v>4.5</v>
      </c>
      <c r="J26" s="726" t="s">
        <v>73</v>
      </c>
      <c r="K26" s="725" t="s">
        <v>74</v>
      </c>
      <c r="L26" s="728" t="s">
        <v>1204</v>
      </c>
      <c r="M26" s="705">
        <v>45886</v>
      </c>
      <c r="N26" s="585">
        <v>45890</v>
      </c>
      <c r="O26" s="573"/>
      <c r="P26" s="574"/>
      <c r="Q26" s="574">
        <v>0</v>
      </c>
      <c r="R26" s="574">
        <v>0</v>
      </c>
      <c r="S26" s="575" t="e">
        <f>Q26+#REF!</f>
        <v>#REF!</v>
      </c>
      <c r="T26" s="587">
        <v>4</v>
      </c>
      <c r="U26" s="588">
        <v>604.16999999999996</v>
      </c>
      <c r="V26" s="587">
        <v>1</v>
      </c>
      <c r="W26" s="577">
        <v>302.08</v>
      </c>
      <c r="X26" s="587">
        <v>4.5</v>
      </c>
      <c r="Y26" s="676">
        <f t="shared" si="1"/>
        <v>2718.7599999999998</v>
      </c>
      <c r="Z26" s="676">
        <f t="shared" si="2"/>
        <v>2718.7599999999998</v>
      </c>
      <c r="AA26" s="576" t="s">
        <v>453</v>
      </c>
    </row>
    <row r="27" spans="1:31" ht="25.5" x14ac:dyDescent="0.2">
      <c r="A27" s="436" t="s">
        <v>374</v>
      </c>
      <c r="B27" s="438" t="s">
        <v>751</v>
      </c>
      <c r="C27" s="661" t="s">
        <v>538</v>
      </c>
      <c r="D27" s="269" t="s">
        <v>539</v>
      </c>
      <c r="E27" s="568" t="s">
        <v>451</v>
      </c>
      <c r="F27" s="583" t="s">
        <v>452</v>
      </c>
      <c r="G27" s="584"/>
      <c r="H27" s="688"/>
      <c r="I27" s="725" t="s">
        <v>74</v>
      </c>
      <c r="J27" s="726" t="s">
        <v>73</v>
      </c>
      <c r="K27" s="725" t="s">
        <v>74</v>
      </c>
      <c r="L27" s="728" t="s">
        <v>1207</v>
      </c>
      <c r="M27" s="705">
        <v>45888</v>
      </c>
      <c r="N27" s="589">
        <v>45891</v>
      </c>
      <c r="O27" s="590"/>
      <c r="P27" s="573"/>
      <c r="Q27" s="574">
        <v>0</v>
      </c>
      <c r="R27" s="574">
        <v>0</v>
      </c>
      <c r="S27" s="575">
        <f>Q57+R27</f>
        <v>0</v>
      </c>
      <c r="T27" s="587">
        <v>3</v>
      </c>
      <c r="U27" s="588">
        <v>604.16999999999996</v>
      </c>
      <c r="V27" s="587">
        <v>1</v>
      </c>
      <c r="W27" s="591">
        <v>302.08</v>
      </c>
      <c r="X27" s="587">
        <v>1</v>
      </c>
      <c r="Y27" s="676">
        <f t="shared" si="1"/>
        <v>2114.5899999999997</v>
      </c>
      <c r="Z27" s="676">
        <f t="shared" si="2"/>
        <v>2114.5899999999997</v>
      </c>
      <c r="AA27" s="576" t="s">
        <v>453</v>
      </c>
    </row>
    <row r="28" spans="1:31" ht="14.25" x14ac:dyDescent="0.2">
      <c r="A28" s="436" t="s">
        <v>374</v>
      </c>
      <c r="B28" s="438" t="s">
        <v>751</v>
      </c>
      <c r="C28" s="661" t="s">
        <v>522</v>
      </c>
      <c r="D28" s="592" t="s">
        <v>523</v>
      </c>
      <c r="E28" s="568" t="s">
        <v>451</v>
      </c>
      <c r="F28" s="583" t="s">
        <v>452</v>
      </c>
      <c r="G28" s="584"/>
      <c r="H28" s="688"/>
      <c r="I28" s="725" t="s">
        <v>74</v>
      </c>
      <c r="J28" s="726" t="s">
        <v>73</v>
      </c>
      <c r="K28" s="725" t="s">
        <v>74</v>
      </c>
      <c r="L28" s="728" t="s">
        <v>78</v>
      </c>
      <c r="M28" s="705">
        <v>45888</v>
      </c>
      <c r="N28" s="571">
        <v>45890</v>
      </c>
      <c r="O28" s="573"/>
      <c r="P28" s="574"/>
      <c r="Q28" s="574">
        <v>0</v>
      </c>
      <c r="R28" s="574">
        <v>0</v>
      </c>
      <c r="S28" s="575">
        <f t="shared" ref="S28" si="3">Q28+R28</f>
        <v>0</v>
      </c>
      <c r="T28" s="593">
        <v>2</v>
      </c>
      <c r="U28" s="577">
        <v>604.16999999999996</v>
      </c>
      <c r="V28" s="576">
        <v>1</v>
      </c>
      <c r="W28" s="577">
        <v>302.08</v>
      </c>
      <c r="X28" s="576">
        <f t="shared" ref="X28" si="4">T28+(V28*0.5)</f>
        <v>2.5</v>
      </c>
      <c r="Y28" s="675">
        <f t="shared" si="1"/>
        <v>1510.4199999999998</v>
      </c>
      <c r="Z28" s="675">
        <f t="shared" si="2"/>
        <v>1510.4199999999998</v>
      </c>
      <c r="AA28" s="576" t="s">
        <v>453</v>
      </c>
    </row>
    <row r="29" spans="1:31" ht="25.5" x14ac:dyDescent="0.2">
      <c r="A29" s="436" t="s">
        <v>374</v>
      </c>
      <c r="B29" s="438" t="s">
        <v>751</v>
      </c>
      <c r="C29" s="661" t="s">
        <v>525</v>
      </c>
      <c r="D29" s="269" t="s">
        <v>526</v>
      </c>
      <c r="E29" s="583" t="s">
        <v>451</v>
      </c>
      <c r="F29" s="576" t="s">
        <v>452</v>
      </c>
      <c r="G29" s="584"/>
      <c r="H29" s="688"/>
      <c r="I29" s="725" t="s">
        <v>74</v>
      </c>
      <c r="J29" s="726" t="s">
        <v>73</v>
      </c>
      <c r="K29" s="725" t="s">
        <v>74</v>
      </c>
      <c r="L29" s="728" t="s">
        <v>1208</v>
      </c>
      <c r="M29" s="705">
        <v>45895</v>
      </c>
      <c r="N29" s="589">
        <v>45896</v>
      </c>
      <c r="O29" s="590"/>
      <c r="P29" s="574"/>
      <c r="Q29" s="574">
        <v>0</v>
      </c>
      <c r="R29" s="574">
        <v>0</v>
      </c>
      <c r="S29" s="575">
        <f>Q59+R29</f>
        <v>0</v>
      </c>
      <c r="T29" s="568">
        <v>0</v>
      </c>
      <c r="U29" s="594">
        <v>0</v>
      </c>
      <c r="V29" s="587">
        <v>2</v>
      </c>
      <c r="W29" s="577">
        <v>302.08</v>
      </c>
      <c r="X29" s="587">
        <v>2</v>
      </c>
      <c r="Y29" s="676">
        <f t="shared" si="1"/>
        <v>604.16</v>
      </c>
      <c r="Z29" s="676">
        <f t="shared" si="2"/>
        <v>604.16</v>
      </c>
      <c r="AA29" s="576" t="s">
        <v>453</v>
      </c>
    </row>
    <row r="30" spans="1:31" ht="25.5" x14ac:dyDescent="0.2">
      <c r="A30" s="436" t="s">
        <v>374</v>
      </c>
      <c r="B30" s="438" t="s">
        <v>751</v>
      </c>
      <c r="C30" s="661" t="s">
        <v>528</v>
      </c>
      <c r="D30" s="270" t="s">
        <v>529</v>
      </c>
      <c r="E30" s="583" t="s">
        <v>451</v>
      </c>
      <c r="F30" s="576" t="s">
        <v>452</v>
      </c>
      <c r="G30" s="584"/>
      <c r="H30" s="688"/>
      <c r="I30" s="725" t="s">
        <v>74</v>
      </c>
      <c r="J30" s="726" t="s">
        <v>73</v>
      </c>
      <c r="K30" s="725" t="s">
        <v>74</v>
      </c>
      <c r="L30" s="728" t="s">
        <v>1209</v>
      </c>
      <c r="M30" s="705">
        <v>45887</v>
      </c>
      <c r="N30" s="589">
        <v>45897</v>
      </c>
      <c r="O30" s="590"/>
      <c r="P30" s="574"/>
      <c r="Q30" s="574">
        <v>0</v>
      </c>
      <c r="R30" s="574">
        <v>0</v>
      </c>
      <c r="S30" s="575">
        <f>Q60+R30</f>
        <v>0</v>
      </c>
      <c r="T30" s="587">
        <v>0</v>
      </c>
      <c r="U30" s="588">
        <v>0</v>
      </c>
      <c r="V30" s="587">
        <v>4</v>
      </c>
      <c r="W30" s="577">
        <v>302.08</v>
      </c>
      <c r="X30" s="587">
        <v>4</v>
      </c>
      <c r="Y30" s="676">
        <f t="shared" si="1"/>
        <v>1208.32</v>
      </c>
      <c r="Z30" s="676">
        <f t="shared" si="2"/>
        <v>1208.32</v>
      </c>
      <c r="AA30" s="576" t="s">
        <v>453</v>
      </c>
    </row>
    <row r="31" spans="1:31" ht="25.5" x14ac:dyDescent="0.2">
      <c r="A31" s="436" t="s">
        <v>374</v>
      </c>
      <c r="B31" s="438" t="s">
        <v>751</v>
      </c>
      <c r="C31" s="661" t="s">
        <v>549</v>
      </c>
      <c r="D31" s="269" t="s">
        <v>550</v>
      </c>
      <c r="E31" s="568" t="s">
        <v>451</v>
      </c>
      <c r="F31" s="583" t="s">
        <v>452</v>
      </c>
      <c r="G31" s="584"/>
      <c r="H31" s="688"/>
      <c r="I31" s="725" t="s">
        <v>74</v>
      </c>
      <c r="J31" s="726" t="s">
        <v>73</v>
      </c>
      <c r="K31" s="725" t="s">
        <v>74</v>
      </c>
      <c r="L31" s="728" t="s">
        <v>1209</v>
      </c>
      <c r="M31" s="705">
        <v>45887</v>
      </c>
      <c r="N31" s="589">
        <v>45897</v>
      </c>
      <c r="O31" s="590"/>
      <c r="P31" s="574"/>
      <c r="Q31" s="574">
        <v>0</v>
      </c>
      <c r="R31" s="574">
        <v>0</v>
      </c>
      <c r="S31" s="575">
        <f>Q61+R31</f>
        <v>0</v>
      </c>
      <c r="T31" s="587">
        <v>0</v>
      </c>
      <c r="U31" s="588">
        <v>0</v>
      </c>
      <c r="V31" s="587">
        <v>4</v>
      </c>
      <c r="W31" s="577">
        <v>302.08</v>
      </c>
      <c r="X31" s="587">
        <v>4</v>
      </c>
      <c r="Y31" s="676">
        <f t="shared" si="1"/>
        <v>1208.32</v>
      </c>
      <c r="Z31" s="676">
        <f t="shared" si="2"/>
        <v>1208.32</v>
      </c>
      <c r="AA31" s="576" t="s">
        <v>453</v>
      </c>
    </row>
    <row r="32" spans="1:31" ht="25.5" x14ac:dyDescent="0.2">
      <c r="A32" s="436" t="s">
        <v>374</v>
      </c>
      <c r="B32" s="438" t="s">
        <v>751</v>
      </c>
      <c r="C32" s="661" t="s">
        <v>531</v>
      </c>
      <c r="D32" s="269" t="s">
        <v>761</v>
      </c>
      <c r="E32" s="595" t="s">
        <v>451</v>
      </c>
      <c r="F32" s="576" t="s">
        <v>452</v>
      </c>
      <c r="G32" s="584"/>
      <c r="H32" s="688"/>
      <c r="I32" s="725" t="s">
        <v>74</v>
      </c>
      <c r="J32" s="726" t="s">
        <v>73</v>
      </c>
      <c r="K32" s="725" t="s">
        <v>74</v>
      </c>
      <c r="L32" s="728" t="s">
        <v>1208</v>
      </c>
      <c r="M32" s="705">
        <v>45895</v>
      </c>
      <c r="N32" s="589">
        <v>45896</v>
      </c>
      <c r="O32" s="596"/>
      <c r="P32" s="597"/>
      <c r="Q32" s="574">
        <v>0</v>
      </c>
      <c r="R32" s="574">
        <v>0</v>
      </c>
      <c r="S32" s="575">
        <f t="shared" ref="S32:S41" si="5">Q32+R32</f>
        <v>0</v>
      </c>
      <c r="T32" s="587">
        <v>0</v>
      </c>
      <c r="U32" s="588">
        <v>0</v>
      </c>
      <c r="V32" s="587">
        <v>2</v>
      </c>
      <c r="W32" s="591">
        <v>302.08</v>
      </c>
      <c r="X32" s="587">
        <v>2</v>
      </c>
      <c r="Y32" s="676">
        <f t="shared" si="1"/>
        <v>604.16</v>
      </c>
      <c r="Z32" s="676">
        <f t="shared" si="2"/>
        <v>604.16</v>
      </c>
      <c r="AA32" s="576" t="s">
        <v>453</v>
      </c>
    </row>
    <row r="33" spans="1:27" ht="25.5" x14ac:dyDescent="0.2">
      <c r="A33" s="436" t="s">
        <v>374</v>
      </c>
      <c r="B33" s="438" t="s">
        <v>751</v>
      </c>
      <c r="C33" s="662" t="s">
        <v>1076</v>
      </c>
      <c r="D33" s="269" t="s">
        <v>1077</v>
      </c>
      <c r="E33" s="595" t="s">
        <v>451</v>
      </c>
      <c r="F33" s="576" t="s">
        <v>452</v>
      </c>
      <c r="G33" s="584"/>
      <c r="H33" s="688"/>
      <c r="I33" s="725" t="s">
        <v>74</v>
      </c>
      <c r="J33" s="726" t="s">
        <v>73</v>
      </c>
      <c r="K33" s="725" t="s">
        <v>74</v>
      </c>
      <c r="L33" s="728" t="s">
        <v>1210</v>
      </c>
      <c r="M33" s="706">
        <v>45887</v>
      </c>
      <c r="N33" s="589">
        <v>45891</v>
      </c>
      <c r="O33" s="596"/>
      <c r="P33" s="597"/>
      <c r="Q33" s="597">
        <v>0</v>
      </c>
      <c r="R33" s="574">
        <v>0</v>
      </c>
      <c r="S33" s="575">
        <f t="shared" si="5"/>
        <v>0</v>
      </c>
      <c r="T33" s="587">
        <v>4</v>
      </c>
      <c r="U33" s="588">
        <v>604.16999999999996</v>
      </c>
      <c r="V33" s="587">
        <v>1</v>
      </c>
      <c r="W33" s="591">
        <v>302.08</v>
      </c>
      <c r="X33" s="587">
        <v>4.5</v>
      </c>
      <c r="Y33" s="676">
        <f t="shared" si="1"/>
        <v>2718.7599999999998</v>
      </c>
      <c r="Z33" s="676">
        <f t="shared" si="2"/>
        <v>2718.7599999999998</v>
      </c>
      <c r="AA33" s="576" t="s">
        <v>453</v>
      </c>
    </row>
    <row r="34" spans="1:27" ht="25.5" x14ac:dyDescent="0.2">
      <c r="A34" s="436" t="s">
        <v>374</v>
      </c>
      <c r="B34" s="438" t="s">
        <v>751</v>
      </c>
      <c r="C34" s="661" t="s">
        <v>533</v>
      </c>
      <c r="D34" s="271" t="s">
        <v>534</v>
      </c>
      <c r="E34" s="568" t="s">
        <v>451</v>
      </c>
      <c r="F34" s="583" t="s">
        <v>452</v>
      </c>
      <c r="G34" s="584"/>
      <c r="H34" s="688"/>
      <c r="I34" s="725" t="s">
        <v>74</v>
      </c>
      <c r="J34" s="726" t="s">
        <v>73</v>
      </c>
      <c r="K34" s="725" t="s">
        <v>74</v>
      </c>
      <c r="L34" s="728" t="s">
        <v>1207</v>
      </c>
      <c r="M34" s="705">
        <v>45888</v>
      </c>
      <c r="N34" s="571">
        <v>45891</v>
      </c>
      <c r="O34" s="573"/>
      <c r="P34" s="574"/>
      <c r="Q34" s="574">
        <v>0</v>
      </c>
      <c r="R34" s="574">
        <v>0</v>
      </c>
      <c r="S34" s="575">
        <f>Q36+R34</f>
        <v>0</v>
      </c>
      <c r="T34" s="587">
        <v>3</v>
      </c>
      <c r="U34" s="588">
        <v>604.16999999999996</v>
      </c>
      <c r="V34" s="587">
        <v>1</v>
      </c>
      <c r="W34" s="577">
        <v>302.08</v>
      </c>
      <c r="X34" s="587">
        <v>3.5</v>
      </c>
      <c r="Y34" s="676">
        <f t="shared" si="1"/>
        <v>2114.5899999999997</v>
      </c>
      <c r="Z34" s="676">
        <f t="shared" si="2"/>
        <v>2114.5899999999997</v>
      </c>
      <c r="AA34" s="576" t="s">
        <v>453</v>
      </c>
    </row>
    <row r="35" spans="1:27" ht="14.25" x14ac:dyDescent="0.2">
      <c r="A35" s="436" t="s">
        <v>374</v>
      </c>
      <c r="B35" s="438" t="s">
        <v>751</v>
      </c>
      <c r="C35" s="663" t="s">
        <v>536</v>
      </c>
      <c r="D35" s="598" t="s">
        <v>537</v>
      </c>
      <c r="E35" s="568" t="s">
        <v>451</v>
      </c>
      <c r="F35" s="583" t="s">
        <v>452</v>
      </c>
      <c r="G35" s="584"/>
      <c r="H35" s="688"/>
      <c r="I35" s="725" t="s">
        <v>74</v>
      </c>
      <c r="J35" s="726" t="s">
        <v>73</v>
      </c>
      <c r="K35" s="725" t="s">
        <v>74</v>
      </c>
      <c r="L35" s="728" t="s">
        <v>78</v>
      </c>
      <c r="M35" s="705">
        <v>45888</v>
      </c>
      <c r="N35" s="571">
        <v>45890</v>
      </c>
      <c r="O35" s="573"/>
      <c r="P35" s="574"/>
      <c r="Q35" s="574">
        <v>0</v>
      </c>
      <c r="R35" s="574">
        <v>0</v>
      </c>
      <c r="S35" s="575">
        <f t="shared" ref="S35" si="6">Q35+R35</f>
        <v>0</v>
      </c>
      <c r="T35" s="587">
        <v>2</v>
      </c>
      <c r="U35" s="588">
        <v>604.16999999999996</v>
      </c>
      <c r="V35" s="587">
        <v>1</v>
      </c>
      <c r="W35" s="577">
        <v>302.08</v>
      </c>
      <c r="X35" s="587">
        <v>2.5</v>
      </c>
      <c r="Y35" s="676">
        <f t="shared" si="1"/>
        <v>1510.4199999999998</v>
      </c>
      <c r="Z35" s="676">
        <f t="shared" si="2"/>
        <v>1510.4199999999998</v>
      </c>
      <c r="AA35" s="576" t="s">
        <v>453</v>
      </c>
    </row>
    <row r="36" spans="1:27" ht="25.5" x14ac:dyDescent="0.2">
      <c r="A36" s="436" t="s">
        <v>374</v>
      </c>
      <c r="B36" s="438" t="s">
        <v>751</v>
      </c>
      <c r="C36" s="661" t="s">
        <v>1078</v>
      </c>
      <c r="D36" s="269" t="s">
        <v>1079</v>
      </c>
      <c r="E36" s="568" t="s">
        <v>451</v>
      </c>
      <c r="F36" s="583" t="s">
        <v>452</v>
      </c>
      <c r="G36" s="584"/>
      <c r="H36" s="688"/>
      <c r="I36" s="725" t="s">
        <v>74</v>
      </c>
      <c r="J36" s="726" t="s">
        <v>73</v>
      </c>
      <c r="K36" s="725" t="s">
        <v>74</v>
      </c>
      <c r="L36" s="728" t="s">
        <v>1210</v>
      </c>
      <c r="M36" s="706">
        <v>45887</v>
      </c>
      <c r="N36" s="589">
        <v>45891</v>
      </c>
      <c r="O36" s="596"/>
      <c r="P36" s="597"/>
      <c r="Q36" s="597">
        <v>0</v>
      </c>
      <c r="R36" s="574">
        <v>0</v>
      </c>
      <c r="S36" s="575">
        <f t="shared" si="5"/>
        <v>0</v>
      </c>
      <c r="T36" s="599">
        <v>4</v>
      </c>
      <c r="U36" s="588">
        <v>604.16999999999996</v>
      </c>
      <c r="V36" s="587">
        <v>1</v>
      </c>
      <c r="W36" s="591">
        <v>302.08</v>
      </c>
      <c r="X36" s="587">
        <v>4.5</v>
      </c>
      <c r="Y36" s="676">
        <f t="shared" si="1"/>
        <v>2718.7599999999998</v>
      </c>
      <c r="Z36" s="676">
        <f t="shared" si="2"/>
        <v>2718.7599999999998</v>
      </c>
      <c r="AA36" s="576" t="s">
        <v>453</v>
      </c>
    </row>
    <row r="37" spans="1:27" ht="14.25" x14ac:dyDescent="0.2">
      <c r="A37" s="436" t="s">
        <v>374</v>
      </c>
      <c r="B37" s="438" t="s">
        <v>751</v>
      </c>
      <c r="C37" s="661" t="s">
        <v>540</v>
      </c>
      <c r="D37" s="271" t="s">
        <v>541</v>
      </c>
      <c r="E37" s="568" t="s">
        <v>451</v>
      </c>
      <c r="F37" s="583" t="s">
        <v>452</v>
      </c>
      <c r="G37" s="584"/>
      <c r="H37" s="688"/>
      <c r="I37" s="725" t="s">
        <v>74</v>
      </c>
      <c r="J37" s="726" t="s">
        <v>73</v>
      </c>
      <c r="K37" s="725" t="s">
        <v>74</v>
      </c>
      <c r="L37" s="728" t="s">
        <v>1211</v>
      </c>
      <c r="M37" s="705">
        <v>45888</v>
      </c>
      <c r="N37" s="571">
        <v>45891</v>
      </c>
      <c r="O37" s="573"/>
      <c r="P37" s="574"/>
      <c r="Q37" s="574">
        <v>0</v>
      </c>
      <c r="R37" s="574">
        <v>0</v>
      </c>
      <c r="S37" s="575">
        <f t="shared" si="5"/>
        <v>0</v>
      </c>
      <c r="T37" s="568">
        <v>3</v>
      </c>
      <c r="U37" s="591">
        <v>604.16999999999996</v>
      </c>
      <c r="V37" s="576">
        <v>1</v>
      </c>
      <c r="W37" s="591">
        <v>302.08</v>
      </c>
      <c r="X37" s="576">
        <f t="shared" ref="X37" si="7">T37+(V37*0.5)</f>
        <v>3.5</v>
      </c>
      <c r="Y37" s="675">
        <f t="shared" si="1"/>
        <v>2114.5899999999997</v>
      </c>
      <c r="Z37" s="675">
        <f t="shared" si="2"/>
        <v>2114.5899999999997</v>
      </c>
      <c r="AA37" s="576" t="s">
        <v>453</v>
      </c>
    </row>
    <row r="38" spans="1:27" ht="14.25" x14ac:dyDescent="0.2">
      <c r="A38" s="436" t="s">
        <v>374</v>
      </c>
      <c r="B38" s="438" t="s">
        <v>751</v>
      </c>
      <c r="C38" s="661" t="s">
        <v>594</v>
      </c>
      <c r="D38" s="269" t="s">
        <v>595</v>
      </c>
      <c r="E38" s="568" t="s">
        <v>451</v>
      </c>
      <c r="F38" s="583" t="s">
        <v>452</v>
      </c>
      <c r="G38" s="584"/>
      <c r="H38" s="688"/>
      <c r="I38" s="725" t="s">
        <v>74</v>
      </c>
      <c r="J38" s="726" t="s">
        <v>73</v>
      </c>
      <c r="K38" s="725" t="s">
        <v>74</v>
      </c>
      <c r="L38" s="728" t="s">
        <v>276</v>
      </c>
      <c r="M38" s="705">
        <v>45888</v>
      </c>
      <c r="N38" s="585">
        <v>45890</v>
      </c>
      <c r="O38" s="573"/>
      <c r="P38" s="574"/>
      <c r="Q38" s="574">
        <v>0</v>
      </c>
      <c r="R38" s="574">
        <v>0</v>
      </c>
      <c r="S38" s="575" t="e">
        <f>#REF!+R38</f>
        <v>#REF!</v>
      </c>
      <c r="T38" s="587">
        <v>2</v>
      </c>
      <c r="U38" s="591">
        <v>604.16999999999996</v>
      </c>
      <c r="V38" s="587">
        <v>1</v>
      </c>
      <c r="W38" s="577">
        <v>302.08</v>
      </c>
      <c r="X38" s="587">
        <v>2.5</v>
      </c>
      <c r="Y38" s="676">
        <f t="shared" si="1"/>
        <v>1510.4199999999998</v>
      </c>
      <c r="Z38" s="676">
        <f t="shared" si="2"/>
        <v>1510.4199999999998</v>
      </c>
      <c r="AA38" s="576" t="s">
        <v>453</v>
      </c>
    </row>
    <row r="39" spans="1:27" ht="14.25" x14ac:dyDescent="0.2">
      <c r="A39" s="436" t="s">
        <v>374</v>
      </c>
      <c r="B39" s="438" t="s">
        <v>751</v>
      </c>
      <c r="C39" s="661" t="s">
        <v>946</v>
      </c>
      <c r="D39" s="269" t="s">
        <v>518</v>
      </c>
      <c r="E39" s="568" t="s">
        <v>451</v>
      </c>
      <c r="F39" s="583" t="s">
        <v>452</v>
      </c>
      <c r="G39" s="600"/>
      <c r="H39" s="688"/>
      <c r="I39" s="725" t="s">
        <v>74</v>
      </c>
      <c r="J39" s="726" t="s">
        <v>73</v>
      </c>
      <c r="K39" s="725" t="s">
        <v>74</v>
      </c>
      <c r="L39" s="728" t="s">
        <v>276</v>
      </c>
      <c r="M39" s="705">
        <v>45888</v>
      </c>
      <c r="N39" s="589">
        <v>45890</v>
      </c>
      <c r="O39" s="590"/>
      <c r="P39" s="573"/>
      <c r="Q39" s="574">
        <v>0</v>
      </c>
      <c r="R39" s="574">
        <v>0</v>
      </c>
      <c r="S39" s="575">
        <f>Q68+R39</f>
        <v>0</v>
      </c>
      <c r="T39" s="587">
        <v>2</v>
      </c>
      <c r="U39" s="591">
        <v>604.16999999999996</v>
      </c>
      <c r="V39" s="587">
        <v>1</v>
      </c>
      <c r="W39" s="577">
        <v>302.08</v>
      </c>
      <c r="X39" s="587">
        <v>2.5</v>
      </c>
      <c r="Y39" s="676">
        <f t="shared" si="1"/>
        <v>1510.4199999999998</v>
      </c>
      <c r="Z39" s="676">
        <f t="shared" si="2"/>
        <v>1510.4199999999998</v>
      </c>
      <c r="AA39" s="576" t="s">
        <v>453</v>
      </c>
    </row>
    <row r="40" spans="1:27" ht="14.25" x14ac:dyDescent="0.2">
      <c r="A40" s="436" t="s">
        <v>374</v>
      </c>
      <c r="B40" s="438" t="s">
        <v>751</v>
      </c>
      <c r="C40" s="661" t="s">
        <v>499</v>
      </c>
      <c r="D40" s="269" t="s">
        <v>500</v>
      </c>
      <c r="E40" s="568" t="s">
        <v>451</v>
      </c>
      <c r="F40" s="583" t="s">
        <v>452</v>
      </c>
      <c r="G40" s="584"/>
      <c r="H40" s="688"/>
      <c r="I40" s="725" t="s">
        <v>74</v>
      </c>
      <c r="J40" s="726" t="s">
        <v>73</v>
      </c>
      <c r="K40" s="725" t="s">
        <v>74</v>
      </c>
      <c r="L40" s="728" t="s">
        <v>947</v>
      </c>
      <c r="M40" s="706">
        <v>45888</v>
      </c>
      <c r="N40" s="589">
        <v>45890</v>
      </c>
      <c r="O40" s="589"/>
      <c r="P40" s="601"/>
      <c r="Q40" s="597">
        <v>0</v>
      </c>
      <c r="R40" s="574">
        <v>0</v>
      </c>
      <c r="S40" s="575">
        <f t="shared" si="5"/>
        <v>0</v>
      </c>
      <c r="T40" s="587">
        <v>2</v>
      </c>
      <c r="U40" s="588">
        <v>604.16999999999996</v>
      </c>
      <c r="V40" s="587">
        <v>1</v>
      </c>
      <c r="W40" s="591">
        <v>302.08</v>
      </c>
      <c r="X40" s="587">
        <v>2.5</v>
      </c>
      <c r="Y40" s="676">
        <f t="shared" si="1"/>
        <v>1510.4199999999998</v>
      </c>
      <c r="Z40" s="676">
        <f t="shared" si="2"/>
        <v>1510.4199999999998</v>
      </c>
      <c r="AA40" s="576" t="s">
        <v>453</v>
      </c>
    </row>
    <row r="41" spans="1:27" ht="15.75" customHeight="1" x14ac:dyDescent="0.2">
      <c r="A41" s="436" t="s">
        <v>374</v>
      </c>
      <c r="B41" s="438" t="s">
        <v>751</v>
      </c>
      <c r="C41" s="661" t="s">
        <v>563</v>
      </c>
      <c r="D41" s="270" t="s">
        <v>564</v>
      </c>
      <c r="E41" s="568" t="s">
        <v>451</v>
      </c>
      <c r="F41" s="583" t="s">
        <v>452</v>
      </c>
      <c r="G41" s="584"/>
      <c r="H41" s="688"/>
      <c r="I41" s="725" t="s">
        <v>74</v>
      </c>
      <c r="J41" s="726" t="s">
        <v>73</v>
      </c>
      <c r="K41" s="725" t="s">
        <v>74</v>
      </c>
      <c r="L41" s="728" t="s">
        <v>601</v>
      </c>
      <c r="M41" s="706">
        <v>45888</v>
      </c>
      <c r="N41" s="589">
        <v>45890</v>
      </c>
      <c r="O41" s="589"/>
      <c r="P41" s="601"/>
      <c r="Q41" s="597">
        <v>0</v>
      </c>
      <c r="R41" s="574">
        <v>0</v>
      </c>
      <c r="S41" s="575">
        <f t="shared" si="5"/>
        <v>0</v>
      </c>
      <c r="T41" s="587">
        <v>2</v>
      </c>
      <c r="U41" s="588">
        <v>604.16999999999996</v>
      </c>
      <c r="V41" s="587">
        <v>1</v>
      </c>
      <c r="W41" s="591">
        <v>302.08</v>
      </c>
      <c r="X41" s="587">
        <v>2.5</v>
      </c>
      <c r="Y41" s="676">
        <f t="shared" si="1"/>
        <v>1510.4199999999998</v>
      </c>
      <c r="Z41" s="676">
        <f t="shared" si="2"/>
        <v>1510.4199999999998</v>
      </c>
      <c r="AA41" s="576" t="s">
        <v>453</v>
      </c>
    </row>
    <row r="42" spans="1:27" ht="15.75" customHeight="1" x14ac:dyDescent="0.2">
      <c r="A42" s="436" t="s">
        <v>374</v>
      </c>
      <c r="B42" s="438" t="s">
        <v>751</v>
      </c>
      <c r="C42" s="661" t="s">
        <v>488</v>
      </c>
      <c r="D42" s="269" t="s">
        <v>489</v>
      </c>
      <c r="E42" s="568" t="s">
        <v>451</v>
      </c>
      <c r="F42" s="568" t="s">
        <v>452</v>
      </c>
      <c r="G42" s="569"/>
      <c r="H42" s="689"/>
      <c r="I42" s="725" t="s">
        <v>74</v>
      </c>
      <c r="J42" s="726" t="s">
        <v>73</v>
      </c>
      <c r="K42" s="725" t="s">
        <v>74</v>
      </c>
      <c r="L42" s="728" t="s">
        <v>601</v>
      </c>
      <c r="M42" s="705">
        <v>45888</v>
      </c>
      <c r="N42" s="589">
        <v>45890</v>
      </c>
      <c r="O42" s="589"/>
      <c r="P42" s="589"/>
      <c r="Q42" s="602">
        <v>0</v>
      </c>
      <c r="R42" s="602">
        <v>0</v>
      </c>
      <c r="S42" s="603">
        <f>Q60+R42</f>
        <v>0</v>
      </c>
      <c r="T42" s="587">
        <v>2</v>
      </c>
      <c r="U42" s="588">
        <v>604.16999999999996</v>
      </c>
      <c r="V42" s="587">
        <v>1</v>
      </c>
      <c r="W42" s="604">
        <v>302.08</v>
      </c>
      <c r="X42" s="587">
        <v>2.5</v>
      </c>
      <c r="Y42" s="676">
        <f t="shared" si="1"/>
        <v>1510.4199999999998</v>
      </c>
      <c r="Z42" s="676">
        <f t="shared" si="2"/>
        <v>1510.4199999999998</v>
      </c>
      <c r="AA42" s="568" t="s">
        <v>453</v>
      </c>
    </row>
    <row r="43" spans="1:27" ht="15.75" customHeight="1" x14ac:dyDescent="0.2">
      <c r="A43" s="436" t="s">
        <v>374</v>
      </c>
      <c r="B43" s="438" t="s">
        <v>751</v>
      </c>
      <c r="C43" s="661" t="s">
        <v>454</v>
      </c>
      <c r="D43" s="269" t="s">
        <v>565</v>
      </c>
      <c r="E43" s="568" t="s">
        <v>451</v>
      </c>
      <c r="F43" s="568" t="s">
        <v>452</v>
      </c>
      <c r="G43" s="605"/>
      <c r="H43" s="605"/>
      <c r="I43" s="725" t="s">
        <v>74</v>
      </c>
      <c r="J43" s="726" t="s">
        <v>73</v>
      </c>
      <c r="K43" s="725" t="s">
        <v>74</v>
      </c>
      <c r="L43" s="728" t="s">
        <v>76</v>
      </c>
      <c r="M43" s="706">
        <v>45888</v>
      </c>
      <c r="N43" s="589">
        <v>45891</v>
      </c>
      <c r="O43" s="589"/>
      <c r="P43" s="589"/>
      <c r="Q43" s="602">
        <v>0</v>
      </c>
      <c r="R43" s="602">
        <v>0</v>
      </c>
      <c r="S43" s="603">
        <f>Q61+R43</f>
        <v>0</v>
      </c>
      <c r="T43" s="587">
        <v>3</v>
      </c>
      <c r="U43" s="588">
        <v>604.16999999999996</v>
      </c>
      <c r="V43" s="587">
        <v>1</v>
      </c>
      <c r="W43" s="604">
        <v>302.08</v>
      </c>
      <c r="X43" s="587">
        <v>3.5</v>
      </c>
      <c r="Y43" s="676">
        <v>2114.59</v>
      </c>
      <c r="Z43" s="676">
        <v>2114.59</v>
      </c>
      <c r="AA43" s="568" t="s">
        <v>453</v>
      </c>
    </row>
    <row r="44" spans="1:27" ht="15.75" customHeight="1" x14ac:dyDescent="0.2">
      <c r="A44" s="436" t="s">
        <v>374</v>
      </c>
      <c r="B44" s="438" t="s">
        <v>751</v>
      </c>
      <c r="C44" s="662" t="s">
        <v>455</v>
      </c>
      <c r="D44" s="269" t="s">
        <v>493</v>
      </c>
      <c r="E44" s="568" t="s">
        <v>451</v>
      </c>
      <c r="F44" s="583" t="s">
        <v>452</v>
      </c>
      <c r="G44" s="584"/>
      <c r="H44" s="688"/>
      <c r="I44" s="725" t="s">
        <v>74</v>
      </c>
      <c r="J44" s="726" t="s">
        <v>73</v>
      </c>
      <c r="K44" s="725" t="s">
        <v>74</v>
      </c>
      <c r="L44" s="728" t="s">
        <v>601</v>
      </c>
      <c r="M44" s="706">
        <v>45888</v>
      </c>
      <c r="N44" s="589">
        <v>45890</v>
      </c>
      <c r="O44" s="589"/>
      <c r="P44" s="601"/>
      <c r="Q44" s="597">
        <v>0</v>
      </c>
      <c r="R44" s="574">
        <v>0</v>
      </c>
      <c r="S44" s="575">
        <f t="shared" ref="S44" si="8">Q44+R44</f>
        <v>0</v>
      </c>
      <c r="T44" s="587">
        <v>2</v>
      </c>
      <c r="U44" s="588">
        <v>604.16999999999996</v>
      </c>
      <c r="V44" s="587">
        <v>1</v>
      </c>
      <c r="W44" s="591">
        <v>302.08</v>
      </c>
      <c r="X44" s="587">
        <v>2.5</v>
      </c>
      <c r="Y44" s="676">
        <f t="shared" si="1"/>
        <v>1510.4199999999998</v>
      </c>
      <c r="Z44" s="676">
        <f t="shared" si="2"/>
        <v>1510.4199999999998</v>
      </c>
      <c r="AA44" s="576" t="s">
        <v>453</v>
      </c>
    </row>
    <row r="45" spans="1:27" ht="15.75" customHeight="1" x14ac:dyDescent="0.2">
      <c r="A45" s="436" t="s">
        <v>374</v>
      </c>
      <c r="B45" s="438" t="s">
        <v>751</v>
      </c>
      <c r="C45" s="661" t="s">
        <v>495</v>
      </c>
      <c r="D45" s="606" t="s">
        <v>496</v>
      </c>
      <c r="E45" s="568" t="s">
        <v>451</v>
      </c>
      <c r="F45" s="583" t="s">
        <v>452</v>
      </c>
      <c r="G45" s="584"/>
      <c r="H45" s="690"/>
      <c r="I45" s="725" t="s">
        <v>74</v>
      </c>
      <c r="J45" s="726" t="s">
        <v>73</v>
      </c>
      <c r="K45" s="725" t="s">
        <v>74</v>
      </c>
      <c r="L45" s="728" t="s">
        <v>1212</v>
      </c>
      <c r="M45" s="706">
        <v>45889</v>
      </c>
      <c r="N45" s="578">
        <v>45896</v>
      </c>
      <c r="O45" s="573"/>
      <c r="P45" s="573"/>
      <c r="Q45" s="574">
        <v>0</v>
      </c>
      <c r="R45" s="574">
        <v>0</v>
      </c>
      <c r="S45" s="575">
        <f>Q57+R45</f>
        <v>0</v>
      </c>
      <c r="T45" s="587">
        <v>0</v>
      </c>
      <c r="U45" s="588">
        <v>0</v>
      </c>
      <c r="V45" s="587">
        <v>2</v>
      </c>
      <c r="W45" s="591">
        <v>302.08</v>
      </c>
      <c r="X45" s="587">
        <v>2</v>
      </c>
      <c r="Y45" s="676">
        <f t="shared" si="1"/>
        <v>604.16</v>
      </c>
      <c r="Z45" s="676">
        <f t="shared" si="2"/>
        <v>604.16</v>
      </c>
      <c r="AA45" s="576" t="s">
        <v>453</v>
      </c>
    </row>
    <row r="46" spans="1:27" ht="25.5" x14ac:dyDescent="0.2">
      <c r="A46" s="436" t="s">
        <v>374</v>
      </c>
      <c r="B46" s="438" t="s">
        <v>751</v>
      </c>
      <c r="C46" s="661" t="s">
        <v>504</v>
      </c>
      <c r="D46" s="606" t="s">
        <v>505</v>
      </c>
      <c r="E46" s="568" t="s">
        <v>451</v>
      </c>
      <c r="F46" s="583" t="s">
        <v>452</v>
      </c>
      <c r="G46" s="584"/>
      <c r="H46" s="690"/>
      <c r="I46" s="725" t="s">
        <v>74</v>
      </c>
      <c r="J46" s="726" t="s">
        <v>73</v>
      </c>
      <c r="K46" s="725" t="s">
        <v>74</v>
      </c>
      <c r="L46" s="728" t="s">
        <v>1213</v>
      </c>
      <c r="M46" s="706">
        <v>45888</v>
      </c>
      <c r="N46" s="578">
        <v>45890</v>
      </c>
      <c r="O46" s="607"/>
      <c r="P46" s="573"/>
      <c r="Q46" s="574">
        <v>0</v>
      </c>
      <c r="R46" s="574">
        <v>0</v>
      </c>
      <c r="S46" s="575">
        <f>Q58+R46</f>
        <v>0</v>
      </c>
      <c r="T46" s="587">
        <v>2</v>
      </c>
      <c r="U46" s="588">
        <v>604.16999999999996</v>
      </c>
      <c r="V46" s="587">
        <v>1</v>
      </c>
      <c r="W46" s="591">
        <v>302.08</v>
      </c>
      <c r="X46" s="587">
        <v>2.5</v>
      </c>
      <c r="Y46" s="676">
        <v>1510.42</v>
      </c>
      <c r="Z46" s="676">
        <v>1510.42</v>
      </c>
      <c r="AA46" s="576" t="s">
        <v>453</v>
      </c>
    </row>
    <row r="47" spans="1:27" ht="25.5" x14ac:dyDescent="0.2">
      <c r="A47" s="436" t="s">
        <v>374</v>
      </c>
      <c r="B47" s="438" t="s">
        <v>751</v>
      </c>
      <c r="C47" s="661" t="s">
        <v>557</v>
      </c>
      <c r="D47" s="269" t="s">
        <v>558</v>
      </c>
      <c r="E47" s="568" t="s">
        <v>451</v>
      </c>
      <c r="F47" s="583" t="s">
        <v>452</v>
      </c>
      <c r="G47" s="584"/>
      <c r="H47" s="690"/>
      <c r="I47" s="725" t="s">
        <v>74</v>
      </c>
      <c r="J47" s="726" t="s">
        <v>73</v>
      </c>
      <c r="K47" s="725" t="s">
        <v>74</v>
      </c>
      <c r="L47" s="728" t="s">
        <v>1214</v>
      </c>
      <c r="M47" s="706">
        <v>45889</v>
      </c>
      <c r="N47" s="578">
        <v>45896</v>
      </c>
      <c r="O47" s="589"/>
      <c r="P47" s="573"/>
      <c r="Q47" s="581">
        <v>0</v>
      </c>
      <c r="R47" s="574">
        <v>0</v>
      </c>
      <c r="S47" s="575" t="e">
        <f>#REF!+R47</f>
        <v>#REF!</v>
      </c>
      <c r="T47" s="587">
        <v>1</v>
      </c>
      <c r="U47" s="588">
        <v>604.16999999999996</v>
      </c>
      <c r="V47" s="587">
        <v>3</v>
      </c>
      <c r="W47" s="591">
        <v>302.08</v>
      </c>
      <c r="X47" s="587">
        <v>2.5</v>
      </c>
      <c r="Y47" s="676">
        <f t="shared" si="1"/>
        <v>1510.4099999999999</v>
      </c>
      <c r="Z47" s="676">
        <f t="shared" si="2"/>
        <v>1510.4099999999999</v>
      </c>
      <c r="AA47" s="576" t="s">
        <v>453</v>
      </c>
    </row>
    <row r="48" spans="1:27" ht="25.5" x14ac:dyDescent="0.2">
      <c r="A48" s="436" t="s">
        <v>374</v>
      </c>
      <c r="B48" s="438" t="s">
        <v>751</v>
      </c>
      <c r="C48" s="661" t="s">
        <v>460</v>
      </c>
      <c r="D48" s="269" t="s">
        <v>501</v>
      </c>
      <c r="E48" s="568" t="s">
        <v>451</v>
      </c>
      <c r="F48" s="583" t="s">
        <v>452</v>
      </c>
      <c r="G48" s="584"/>
      <c r="H48" s="688"/>
      <c r="I48" s="725" t="s">
        <v>74</v>
      </c>
      <c r="J48" s="726" t="s">
        <v>73</v>
      </c>
      <c r="K48" s="725" t="s">
        <v>74</v>
      </c>
      <c r="L48" s="728" t="s">
        <v>1213</v>
      </c>
      <c r="M48" s="706">
        <v>45888</v>
      </c>
      <c r="N48" s="589">
        <v>45890</v>
      </c>
      <c r="O48" s="589"/>
      <c r="P48" s="601"/>
      <c r="Q48" s="597">
        <v>0</v>
      </c>
      <c r="R48" s="574">
        <v>0</v>
      </c>
      <c r="S48" s="575">
        <f t="shared" ref="S48:S49" si="9">Q48+R48</f>
        <v>0</v>
      </c>
      <c r="T48" s="587">
        <v>2</v>
      </c>
      <c r="U48" s="588">
        <v>604.16999999999996</v>
      </c>
      <c r="V48" s="587">
        <v>1</v>
      </c>
      <c r="W48" s="591">
        <v>302.08</v>
      </c>
      <c r="X48" s="587">
        <v>2.5</v>
      </c>
      <c r="Y48" s="676">
        <f t="shared" si="1"/>
        <v>1510.4199999999998</v>
      </c>
      <c r="Z48" s="676">
        <f t="shared" si="2"/>
        <v>1510.4199999999998</v>
      </c>
      <c r="AA48" s="576" t="s">
        <v>453</v>
      </c>
    </row>
    <row r="49" spans="1:27" ht="25.5" x14ac:dyDescent="0.2">
      <c r="A49" s="436" t="s">
        <v>374</v>
      </c>
      <c r="B49" s="438" t="s">
        <v>751</v>
      </c>
      <c r="C49" s="661" t="s">
        <v>502</v>
      </c>
      <c r="D49" s="269" t="s">
        <v>503</v>
      </c>
      <c r="E49" s="568" t="s">
        <v>451</v>
      </c>
      <c r="F49" s="583" t="s">
        <v>452</v>
      </c>
      <c r="G49" s="584"/>
      <c r="H49" s="688"/>
      <c r="I49" s="725" t="s">
        <v>74</v>
      </c>
      <c r="J49" s="726" t="s">
        <v>73</v>
      </c>
      <c r="K49" s="725" t="s">
        <v>74</v>
      </c>
      <c r="L49" s="728" t="s">
        <v>1215</v>
      </c>
      <c r="M49" s="706">
        <v>45888</v>
      </c>
      <c r="N49" s="589">
        <v>45891</v>
      </c>
      <c r="O49" s="589"/>
      <c r="P49" s="601"/>
      <c r="Q49" s="597">
        <v>0</v>
      </c>
      <c r="R49" s="574">
        <v>0</v>
      </c>
      <c r="S49" s="575">
        <f t="shared" si="9"/>
        <v>0</v>
      </c>
      <c r="T49" s="587">
        <v>3</v>
      </c>
      <c r="U49" s="588">
        <v>604.16999999999996</v>
      </c>
      <c r="V49" s="587">
        <v>1</v>
      </c>
      <c r="W49" s="591">
        <v>302.08</v>
      </c>
      <c r="X49" s="587">
        <v>0</v>
      </c>
      <c r="Y49" s="676">
        <f t="shared" si="1"/>
        <v>2114.5899999999997</v>
      </c>
      <c r="Z49" s="676">
        <f t="shared" si="2"/>
        <v>2114.5899999999997</v>
      </c>
      <c r="AA49" s="576" t="s">
        <v>453</v>
      </c>
    </row>
    <row r="50" spans="1:27" ht="14.25" x14ac:dyDescent="0.2">
      <c r="A50" s="436" t="s">
        <v>374</v>
      </c>
      <c r="B50" s="438" t="s">
        <v>751</v>
      </c>
      <c r="C50" s="661" t="s">
        <v>497</v>
      </c>
      <c r="D50" s="269" t="s">
        <v>498</v>
      </c>
      <c r="E50" s="568" t="s">
        <v>451</v>
      </c>
      <c r="F50" s="583" t="s">
        <v>452</v>
      </c>
      <c r="G50" s="584"/>
      <c r="H50" s="690"/>
      <c r="I50" s="725" t="s">
        <v>74</v>
      </c>
      <c r="J50" s="726" t="s">
        <v>73</v>
      </c>
      <c r="K50" s="725" t="s">
        <v>74</v>
      </c>
      <c r="L50" s="728" t="s">
        <v>601</v>
      </c>
      <c r="M50" s="706">
        <v>45888</v>
      </c>
      <c r="N50" s="578">
        <v>45890</v>
      </c>
      <c r="O50" s="573"/>
      <c r="P50" s="573"/>
      <c r="Q50" s="574">
        <v>0</v>
      </c>
      <c r="R50" s="574">
        <v>0</v>
      </c>
      <c r="S50" s="575">
        <f>Q62+R50</f>
        <v>0</v>
      </c>
      <c r="T50" s="587">
        <v>2</v>
      </c>
      <c r="U50" s="588">
        <v>604.16999999999996</v>
      </c>
      <c r="V50" s="587">
        <v>1</v>
      </c>
      <c r="W50" s="591">
        <v>302.08</v>
      </c>
      <c r="X50" s="587">
        <v>2.5</v>
      </c>
      <c r="Y50" s="676">
        <f t="shared" si="1"/>
        <v>1510.4199999999998</v>
      </c>
      <c r="Z50" s="676">
        <f t="shared" si="2"/>
        <v>1510.4199999999998</v>
      </c>
      <c r="AA50" s="576" t="s">
        <v>453</v>
      </c>
    </row>
    <row r="51" spans="1:27" ht="25.5" x14ac:dyDescent="0.2">
      <c r="A51" s="436" t="s">
        <v>374</v>
      </c>
      <c r="B51" s="438" t="s">
        <v>751</v>
      </c>
      <c r="C51" s="661" t="s">
        <v>506</v>
      </c>
      <c r="D51" s="269" t="s">
        <v>507</v>
      </c>
      <c r="E51" s="568" t="s">
        <v>451</v>
      </c>
      <c r="F51" s="583" t="s">
        <v>452</v>
      </c>
      <c r="G51" s="584"/>
      <c r="H51" s="690"/>
      <c r="I51" s="725" t="s">
        <v>74</v>
      </c>
      <c r="J51" s="726" t="s">
        <v>73</v>
      </c>
      <c r="K51" s="725" t="s">
        <v>74</v>
      </c>
      <c r="L51" s="728" t="s">
        <v>1216</v>
      </c>
      <c r="M51" s="706">
        <v>45888</v>
      </c>
      <c r="N51" s="578">
        <v>45891</v>
      </c>
      <c r="O51" s="573"/>
      <c r="P51" s="573"/>
      <c r="Q51" s="574">
        <v>0</v>
      </c>
      <c r="R51" s="574">
        <v>0</v>
      </c>
      <c r="S51" s="575">
        <f>Q66+R51</f>
        <v>0</v>
      </c>
      <c r="T51" s="587">
        <v>3</v>
      </c>
      <c r="U51" s="588">
        <v>604.16999999999996</v>
      </c>
      <c r="V51" s="587">
        <v>1</v>
      </c>
      <c r="W51" s="591">
        <v>302.08</v>
      </c>
      <c r="X51" s="587">
        <v>3.5</v>
      </c>
      <c r="Y51" s="676">
        <f t="shared" si="1"/>
        <v>2114.5899999999997</v>
      </c>
      <c r="Z51" s="676">
        <f t="shared" si="2"/>
        <v>2114.5899999999997</v>
      </c>
      <c r="AA51" s="576" t="s">
        <v>453</v>
      </c>
    </row>
    <row r="52" spans="1:27" ht="25.5" x14ac:dyDescent="0.2">
      <c r="A52" s="436" t="s">
        <v>374</v>
      </c>
      <c r="B52" s="438" t="s">
        <v>751</v>
      </c>
      <c r="C52" s="661" t="s">
        <v>569</v>
      </c>
      <c r="D52" s="269" t="s">
        <v>570</v>
      </c>
      <c r="E52" s="568" t="s">
        <v>451</v>
      </c>
      <c r="F52" s="583" t="s">
        <v>452</v>
      </c>
      <c r="G52" s="584"/>
      <c r="H52" s="690"/>
      <c r="I52" s="725" t="s">
        <v>74</v>
      </c>
      <c r="J52" s="726" t="s">
        <v>73</v>
      </c>
      <c r="K52" s="725" t="s">
        <v>74</v>
      </c>
      <c r="L52" s="728" t="s">
        <v>1216</v>
      </c>
      <c r="M52" s="706">
        <v>45888</v>
      </c>
      <c r="N52" s="578">
        <v>45891</v>
      </c>
      <c r="O52" s="573"/>
      <c r="P52" s="573"/>
      <c r="Q52" s="574">
        <v>0</v>
      </c>
      <c r="R52" s="574">
        <v>0</v>
      </c>
      <c r="S52" s="575">
        <f>Q68+R52</f>
        <v>0</v>
      </c>
      <c r="T52" s="587">
        <v>3</v>
      </c>
      <c r="U52" s="588">
        <v>604.16999999999996</v>
      </c>
      <c r="V52" s="587">
        <v>1</v>
      </c>
      <c r="W52" s="591">
        <v>302.08</v>
      </c>
      <c r="X52" s="587">
        <v>3.5</v>
      </c>
      <c r="Y52" s="676">
        <f t="shared" si="1"/>
        <v>2114.5899999999997</v>
      </c>
      <c r="Z52" s="676">
        <f t="shared" si="2"/>
        <v>2114.5899999999997</v>
      </c>
      <c r="AA52" s="583" t="s">
        <v>453</v>
      </c>
    </row>
    <row r="53" spans="1:27" ht="14.25" x14ac:dyDescent="0.2">
      <c r="A53" s="436" t="s">
        <v>374</v>
      </c>
      <c r="B53" s="438" t="s">
        <v>751</v>
      </c>
      <c r="C53" s="661" t="s">
        <v>1093</v>
      </c>
      <c r="D53" s="269" t="s">
        <v>1094</v>
      </c>
      <c r="E53" s="568" t="s">
        <v>451</v>
      </c>
      <c r="F53" s="583" t="s">
        <v>452</v>
      </c>
      <c r="G53" s="584"/>
      <c r="H53" s="690"/>
      <c r="I53" s="725" t="s">
        <v>74</v>
      </c>
      <c r="J53" s="726" t="s">
        <v>73</v>
      </c>
      <c r="K53" s="725" t="s">
        <v>74</v>
      </c>
      <c r="L53" s="728" t="s">
        <v>1082</v>
      </c>
      <c r="M53" s="706">
        <v>45875</v>
      </c>
      <c r="N53" s="578">
        <v>45875</v>
      </c>
      <c r="O53" s="573"/>
      <c r="P53" s="573"/>
      <c r="Q53" s="574">
        <v>0</v>
      </c>
      <c r="R53" s="574">
        <v>0</v>
      </c>
      <c r="S53" s="575">
        <f>Q77+R53</f>
        <v>0</v>
      </c>
      <c r="T53" s="587">
        <v>0</v>
      </c>
      <c r="U53" s="588">
        <v>0</v>
      </c>
      <c r="V53" s="587">
        <v>1</v>
      </c>
      <c r="W53" s="591">
        <v>302.08</v>
      </c>
      <c r="X53" s="587">
        <v>0</v>
      </c>
      <c r="Y53" s="676">
        <f t="shared" si="1"/>
        <v>302.08</v>
      </c>
      <c r="Z53" s="676">
        <f t="shared" si="2"/>
        <v>302.08</v>
      </c>
      <c r="AA53" s="583" t="s">
        <v>453</v>
      </c>
    </row>
    <row r="54" spans="1:27" ht="15.75" customHeight="1" x14ac:dyDescent="0.2">
      <c r="A54" s="436" t="s">
        <v>374</v>
      </c>
      <c r="B54" s="438" t="s">
        <v>751</v>
      </c>
      <c r="C54" s="661" t="s">
        <v>1095</v>
      </c>
      <c r="D54" s="269" t="s">
        <v>1096</v>
      </c>
      <c r="E54" s="568" t="s">
        <v>451</v>
      </c>
      <c r="F54" s="583" t="s">
        <v>452</v>
      </c>
      <c r="G54" s="584"/>
      <c r="H54" s="690"/>
      <c r="I54" s="725" t="s">
        <v>74</v>
      </c>
      <c r="J54" s="726" t="s">
        <v>73</v>
      </c>
      <c r="K54" s="725" t="s">
        <v>74</v>
      </c>
      <c r="L54" s="728" t="s">
        <v>1082</v>
      </c>
      <c r="M54" s="706">
        <v>45875</v>
      </c>
      <c r="N54" s="578">
        <v>45875</v>
      </c>
      <c r="O54" s="573"/>
      <c r="P54" s="573"/>
      <c r="Q54" s="574">
        <v>0</v>
      </c>
      <c r="R54" s="574">
        <v>0</v>
      </c>
      <c r="S54" s="575">
        <f>Q78+R54</f>
        <v>0</v>
      </c>
      <c r="T54" s="587">
        <v>0</v>
      </c>
      <c r="U54" s="588">
        <v>0</v>
      </c>
      <c r="V54" s="587">
        <v>1</v>
      </c>
      <c r="W54" s="591">
        <v>302.08</v>
      </c>
      <c r="X54" s="587">
        <v>0</v>
      </c>
      <c r="Y54" s="676">
        <f t="shared" si="1"/>
        <v>302.08</v>
      </c>
      <c r="Z54" s="676">
        <f t="shared" si="2"/>
        <v>302.08</v>
      </c>
      <c r="AA54" s="583" t="s">
        <v>453</v>
      </c>
    </row>
    <row r="55" spans="1:27" ht="15.75" customHeight="1" x14ac:dyDescent="0.2">
      <c r="A55" s="436" t="s">
        <v>374</v>
      </c>
      <c r="B55" s="438" t="s">
        <v>751</v>
      </c>
      <c r="C55" s="663" t="s">
        <v>703</v>
      </c>
      <c r="D55" s="598" t="s">
        <v>136</v>
      </c>
      <c r="E55" s="608" t="s">
        <v>451</v>
      </c>
      <c r="F55" s="609" t="s">
        <v>769</v>
      </c>
      <c r="G55" s="610"/>
      <c r="H55" s="691"/>
      <c r="I55" s="725" t="s">
        <v>74</v>
      </c>
      <c r="J55" s="726" t="s">
        <v>73</v>
      </c>
      <c r="K55" s="725" t="s">
        <v>74</v>
      </c>
      <c r="L55" s="728" t="s">
        <v>951</v>
      </c>
      <c r="M55" s="706">
        <v>45902</v>
      </c>
      <c r="N55" s="578">
        <v>45925</v>
      </c>
      <c r="O55" s="589"/>
      <c r="P55" s="589"/>
      <c r="Q55" s="574">
        <v>0</v>
      </c>
      <c r="R55" s="574">
        <v>0</v>
      </c>
      <c r="S55" s="611">
        <f t="shared" si="0"/>
        <v>0</v>
      </c>
      <c r="T55" s="587">
        <v>0</v>
      </c>
      <c r="U55" s="588">
        <v>0</v>
      </c>
      <c r="V55" s="587">
        <v>12</v>
      </c>
      <c r="W55" s="577">
        <v>302.08</v>
      </c>
      <c r="X55" s="587">
        <v>12</v>
      </c>
      <c r="Y55" s="676">
        <f t="shared" si="1"/>
        <v>3624.96</v>
      </c>
      <c r="Z55" s="676">
        <f t="shared" si="2"/>
        <v>3624.96</v>
      </c>
      <c r="AA55" s="587" t="s">
        <v>453</v>
      </c>
    </row>
    <row r="56" spans="1:27" ht="15.75" customHeight="1" x14ac:dyDescent="0.2">
      <c r="A56" s="436" t="s">
        <v>374</v>
      </c>
      <c r="B56" s="438" t="s">
        <v>751</v>
      </c>
      <c r="C56" s="664" t="s">
        <v>706</v>
      </c>
      <c r="D56" s="613" t="s">
        <v>707</v>
      </c>
      <c r="E56" s="612" t="s">
        <v>451</v>
      </c>
      <c r="F56" s="614" t="s">
        <v>708</v>
      </c>
      <c r="G56" s="615"/>
      <c r="H56" s="692"/>
      <c r="I56" s="729" t="s">
        <v>74</v>
      </c>
      <c r="J56" s="730" t="s">
        <v>73</v>
      </c>
      <c r="K56" s="729" t="s">
        <v>74</v>
      </c>
      <c r="L56" s="729" t="s">
        <v>709</v>
      </c>
      <c r="M56" s="707">
        <v>45905</v>
      </c>
      <c r="N56" s="589">
        <v>45925</v>
      </c>
      <c r="O56" s="618"/>
      <c r="P56" s="619"/>
      <c r="Q56" s="620">
        <v>0</v>
      </c>
      <c r="R56" s="620">
        <v>0</v>
      </c>
      <c r="S56" s="621">
        <v>0</v>
      </c>
      <c r="T56" s="587">
        <v>0</v>
      </c>
      <c r="U56" s="588">
        <v>0</v>
      </c>
      <c r="V56" s="587">
        <v>7</v>
      </c>
      <c r="W56" s="577">
        <v>302.08</v>
      </c>
      <c r="X56" s="587">
        <v>7</v>
      </c>
      <c r="Y56" s="676">
        <f t="shared" si="1"/>
        <v>2114.56</v>
      </c>
      <c r="Z56" s="676">
        <f t="shared" si="2"/>
        <v>2114.56</v>
      </c>
      <c r="AA56" s="576" t="s">
        <v>453</v>
      </c>
    </row>
    <row r="57" spans="1:27" ht="15.75" customHeight="1" x14ac:dyDescent="0.2">
      <c r="A57" s="436" t="s">
        <v>374</v>
      </c>
      <c r="B57" s="438" t="s">
        <v>751</v>
      </c>
      <c r="C57" s="668" t="s">
        <v>360</v>
      </c>
      <c r="D57" s="614" t="s">
        <v>732</v>
      </c>
      <c r="E57" s="616" t="s">
        <v>451</v>
      </c>
      <c r="F57" s="614" t="s">
        <v>708</v>
      </c>
      <c r="G57" s="622"/>
      <c r="H57" s="693"/>
      <c r="I57" s="730" t="s">
        <v>74</v>
      </c>
      <c r="J57" s="730" t="s">
        <v>73</v>
      </c>
      <c r="K57" s="729" t="s">
        <v>74</v>
      </c>
      <c r="L57" s="729" t="s">
        <v>709</v>
      </c>
      <c r="M57" s="708">
        <v>45908</v>
      </c>
      <c r="N57" s="623">
        <v>45928</v>
      </c>
      <c r="O57" s="614"/>
      <c r="P57" s="624"/>
      <c r="Q57" s="620">
        <v>0</v>
      </c>
      <c r="R57" s="620">
        <v>0</v>
      </c>
      <c r="S57" s="625">
        <v>0</v>
      </c>
      <c r="T57" s="587">
        <v>0</v>
      </c>
      <c r="U57" s="588">
        <v>0</v>
      </c>
      <c r="V57" s="587">
        <v>7</v>
      </c>
      <c r="W57" s="577">
        <v>302.08</v>
      </c>
      <c r="X57" s="587">
        <v>7</v>
      </c>
      <c r="Y57" s="676">
        <f t="shared" si="1"/>
        <v>2114.56</v>
      </c>
      <c r="Z57" s="676">
        <f t="shared" si="2"/>
        <v>2114.56</v>
      </c>
      <c r="AA57" s="576" t="s">
        <v>453</v>
      </c>
    </row>
    <row r="58" spans="1:27" ht="15.75" customHeight="1" x14ac:dyDescent="0.2">
      <c r="A58" s="436" t="s">
        <v>374</v>
      </c>
      <c r="B58" s="438" t="s">
        <v>751</v>
      </c>
      <c r="C58" s="668" t="s">
        <v>143</v>
      </c>
      <c r="D58" s="614" t="s">
        <v>711</v>
      </c>
      <c r="E58" s="612" t="s">
        <v>451</v>
      </c>
      <c r="F58" s="614" t="s">
        <v>708</v>
      </c>
      <c r="G58" s="622"/>
      <c r="H58" s="694"/>
      <c r="I58" s="729" t="s">
        <v>74</v>
      </c>
      <c r="J58" s="730" t="s">
        <v>73</v>
      </c>
      <c r="K58" s="729" t="s">
        <v>74</v>
      </c>
      <c r="L58" s="729" t="s">
        <v>709</v>
      </c>
      <c r="M58" s="708">
        <v>45901</v>
      </c>
      <c r="N58" s="623">
        <v>45930</v>
      </c>
      <c r="O58" s="614"/>
      <c r="P58" s="624"/>
      <c r="Q58" s="620">
        <v>0</v>
      </c>
      <c r="R58" s="620">
        <v>0</v>
      </c>
      <c r="S58" s="621">
        <v>0</v>
      </c>
      <c r="T58" s="587">
        <v>0</v>
      </c>
      <c r="U58" s="588">
        <v>0</v>
      </c>
      <c r="V58" s="587">
        <v>9</v>
      </c>
      <c r="W58" s="577">
        <v>302.08</v>
      </c>
      <c r="X58" s="587">
        <v>9</v>
      </c>
      <c r="Y58" s="676">
        <f t="shared" si="1"/>
        <v>2718.72</v>
      </c>
      <c r="Z58" s="676">
        <f t="shared" si="2"/>
        <v>2718.72</v>
      </c>
      <c r="AA58" s="576" t="s">
        <v>453</v>
      </c>
    </row>
    <row r="59" spans="1:27" ht="15.75" customHeight="1" x14ac:dyDescent="0.2">
      <c r="A59" s="436" t="s">
        <v>374</v>
      </c>
      <c r="B59" s="438" t="s">
        <v>751</v>
      </c>
      <c r="C59" s="668" t="s">
        <v>171</v>
      </c>
      <c r="D59" s="614" t="s">
        <v>714</v>
      </c>
      <c r="E59" s="616" t="s">
        <v>451</v>
      </c>
      <c r="F59" s="614" t="s">
        <v>708</v>
      </c>
      <c r="G59" s="622"/>
      <c r="H59" s="694"/>
      <c r="I59" s="729" t="s">
        <v>74</v>
      </c>
      <c r="J59" s="730" t="s">
        <v>73</v>
      </c>
      <c r="K59" s="729" t="s">
        <v>74</v>
      </c>
      <c r="L59" s="729" t="s">
        <v>709</v>
      </c>
      <c r="M59" s="708">
        <v>45901</v>
      </c>
      <c r="N59" s="623">
        <v>45930</v>
      </c>
      <c r="O59" s="614"/>
      <c r="P59" s="624"/>
      <c r="Q59" s="620">
        <v>0</v>
      </c>
      <c r="R59" s="620">
        <v>0</v>
      </c>
      <c r="S59" s="621">
        <v>0</v>
      </c>
      <c r="T59" s="587">
        <v>0</v>
      </c>
      <c r="U59" s="588">
        <v>0</v>
      </c>
      <c r="V59" s="587">
        <v>9</v>
      </c>
      <c r="W59" s="577">
        <v>302.08</v>
      </c>
      <c r="X59" s="587">
        <v>0</v>
      </c>
      <c r="Y59" s="676">
        <f t="shared" si="1"/>
        <v>2718.72</v>
      </c>
      <c r="Z59" s="676">
        <f t="shared" si="2"/>
        <v>2718.72</v>
      </c>
      <c r="AA59" s="576" t="s">
        <v>453</v>
      </c>
    </row>
    <row r="60" spans="1:27" ht="15.75" customHeight="1" x14ac:dyDescent="0.2">
      <c r="A60" s="436" t="s">
        <v>374</v>
      </c>
      <c r="B60" s="438" t="s">
        <v>751</v>
      </c>
      <c r="C60" s="668" t="s">
        <v>141</v>
      </c>
      <c r="D60" s="614" t="s">
        <v>715</v>
      </c>
      <c r="E60" s="616" t="s">
        <v>451</v>
      </c>
      <c r="F60" s="614" t="s">
        <v>708</v>
      </c>
      <c r="G60" s="622"/>
      <c r="H60" s="694"/>
      <c r="I60" s="729" t="s">
        <v>74</v>
      </c>
      <c r="J60" s="730" t="s">
        <v>73</v>
      </c>
      <c r="K60" s="729" t="s">
        <v>74</v>
      </c>
      <c r="L60" s="729" t="s">
        <v>709</v>
      </c>
      <c r="M60" s="708">
        <v>45908</v>
      </c>
      <c r="N60" s="623">
        <v>45926</v>
      </c>
      <c r="O60" s="614"/>
      <c r="P60" s="624"/>
      <c r="Q60" s="620">
        <v>0</v>
      </c>
      <c r="R60" s="620">
        <v>0</v>
      </c>
      <c r="S60" s="621">
        <v>0</v>
      </c>
      <c r="T60" s="587">
        <v>0</v>
      </c>
      <c r="U60" s="588">
        <v>0</v>
      </c>
      <c r="V60" s="587">
        <v>10</v>
      </c>
      <c r="W60" s="577">
        <v>302.08</v>
      </c>
      <c r="X60" s="587">
        <v>10</v>
      </c>
      <c r="Y60" s="676">
        <f t="shared" si="1"/>
        <v>3020.7999999999997</v>
      </c>
      <c r="Z60" s="676">
        <f t="shared" si="2"/>
        <v>3020.7999999999997</v>
      </c>
      <c r="AA60" s="576" t="s">
        <v>453</v>
      </c>
    </row>
    <row r="61" spans="1:27" ht="15.75" customHeight="1" x14ac:dyDescent="0.2">
      <c r="A61" s="436" t="s">
        <v>374</v>
      </c>
      <c r="B61" s="438" t="s">
        <v>751</v>
      </c>
      <c r="C61" s="662" t="s">
        <v>153</v>
      </c>
      <c r="D61" s="269" t="s">
        <v>742</v>
      </c>
      <c r="E61" s="616" t="s">
        <v>451</v>
      </c>
      <c r="F61" s="614" t="s">
        <v>708</v>
      </c>
      <c r="G61" s="622"/>
      <c r="H61" s="693"/>
      <c r="I61" s="729" t="s">
        <v>74</v>
      </c>
      <c r="J61" s="730" t="s">
        <v>73</v>
      </c>
      <c r="K61" s="729" t="s">
        <v>74</v>
      </c>
      <c r="L61" s="729" t="s">
        <v>709</v>
      </c>
      <c r="M61" s="708">
        <v>45903</v>
      </c>
      <c r="N61" s="623">
        <v>45923</v>
      </c>
      <c r="O61" s="614"/>
      <c r="P61" s="624"/>
      <c r="Q61" s="620">
        <v>0</v>
      </c>
      <c r="R61" s="620">
        <v>0</v>
      </c>
      <c r="S61" s="625">
        <v>0</v>
      </c>
      <c r="T61" s="587">
        <v>0</v>
      </c>
      <c r="U61" s="588">
        <v>0</v>
      </c>
      <c r="V61" s="587">
        <v>7</v>
      </c>
      <c r="W61" s="577">
        <v>302.08</v>
      </c>
      <c r="X61" s="587">
        <v>7</v>
      </c>
      <c r="Y61" s="676">
        <f t="shared" si="1"/>
        <v>2114.56</v>
      </c>
      <c r="Z61" s="676">
        <f t="shared" si="2"/>
        <v>2114.56</v>
      </c>
      <c r="AA61" s="576" t="s">
        <v>453</v>
      </c>
    </row>
    <row r="62" spans="1:27" ht="15.75" customHeight="1" x14ac:dyDescent="0.2">
      <c r="A62" s="436" t="s">
        <v>374</v>
      </c>
      <c r="B62" s="438" t="s">
        <v>751</v>
      </c>
      <c r="C62" s="668" t="s">
        <v>145</v>
      </c>
      <c r="D62" s="614" t="s">
        <v>716</v>
      </c>
      <c r="E62" s="616" t="s">
        <v>451</v>
      </c>
      <c r="F62" s="614" t="s">
        <v>708</v>
      </c>
      <c r="G62" s="622"/>
      <c r="H62" s="694"/>
      <c r="I62" s="729" t="s">
        <v>74</v>
      </c>
      <c r="J62" s="730" t="s">
        <v>73</v>
      </c>
      <c r="K62" s="729" t="s">
        <v>74</v>
      </c>
      <c r="L62" s="729" t="s">
        <v>709</v>
      </c>
      <c r="M62" s="708">
        <v>45903</v>
      </c>
      <c r="N62" s="623">
        <v>45923</v>
      </c>
      <c r="O62" s="614"/>
      <c r="P62" s="624"/>
      <c r="Q62" s="620">
        <v>0</v>
      </c>
      <c r="R62" s="620">
        <v>0</v>
      </c>
      <c r="S62" s="621">
        <v>0</v>
      </c>
      <c r="T62" s="587">
        <v>0</v>
      </c>
      <c r="U62" s="588">
        <v>0</v>
      </c>
      <c r="V62" s="587">
        <v>7</v>
      </c>
      <c r="W62" s="577">
        <v>302.08</v>
      </c>
      <c r="X62" s="587">
        <v>7</v>
      </c>
      <c r="Y62" s="676">
        <f t="shared" si="1"/>
        <v>2114.56</v>
      </c>
      <c r="Z62" s="676">
        <f t="shared" si="2"/>
        <v>2114.56</v>
      </c>
      <c r="AA62" s="576" t="s">
        <v>453</v>
      </c>
    </row>
    <row r="63" spans="1:27" ht="15.75" customHeight="1" x14ac:dyDescent="0.2">
      <c r="A63" s="436" t="s">
        <v>374</v>
      </c>
      <c r="B63" s="438" t="s">
        <v>751</v>
      </c>
      <c r="C63" s="668" t="s">
        <v>350</v>
      </c>
      <c r="D63" s="617" t="s">
        <v>718</v>
      </c>
      <c r="E63" s="616" t="s">
        <v>451</v>
      </c>
      <c r="F63" s="614" t="s">
        <v>708</v>
      </c>
      <c r="G63" s="622"/>
      <c r="H63" s="694"/>
      <c r="I63" s="729" t="s">
        <v>74</v>
      </c>
      <c r="J63" s="730" t="s">
        <v>73</v>
      </c>
      <c r="K63" s="729" t="s">
        <v>74</v>
      </c>
      <c r="L63" s="729" t="s">
        <v>709</v>
      </c>
      <c r="M63" s="708">
        <v>45917</v>
      </c>
      <c r="N63" s="623">
        <v>45928</v>
      </c>
      <c r="O63" s="614"/>
      <c r="P63" s="624"/>
      <c r="Q63" s="620">
        <v>0</v>
      </c>
      <c r="R63" s="620">
        <v>0</v>
      </c>
      <c r="S63" s="625">
        <v>0</v>
      </c>
      <c r="T63" s="587">
        <v>0</v>
      </c>
      <c r="U63" s="588">
        <v>0</v>
      </c>
      <c r="V63" s="587">
        <v>5</v>
      </c>
      <c r="W63" s="577">
        <v>302.08</v>
      </c>
      <c r="X63" s="587">
        <v>5</v>
      </c>
      <c r="Y63" s="676">
        <f t="shared" si="1"/>
        <v>1510.3999999999999</v>
      </c>
      <c r="Z63" s="676">
        <f t="shared" si="2"/>
        <v>1510.3999999999999</v>
      </c>
      <c r="AA63" s="576" t="s">
        <v>453</v>
      </c>
    </row>
    <row r="64" spans="1:27" ht="15.75" customHeight="1" x14ac:dyDescent="0.2">
      <c r="A64" s="436" t="s">
        <v>374</v>
      </c>
      <c r="B64" s="438" t="s">
        <v>751</v>
      </c>
      <c r="C64" s="668" t="s">
        <v>146</v>
      </c>
      <c r="D64" s="614" t="s">
        <v>719</v>
      </c>
      <c r="E64" s="616" t="s">
        <v>451</v>
      </c>
      <c r="F64" s="614" t="s">
        <v>708</v>
      </c>
      <c r="G64" s="622"/>
      <c r="H64" s="694"/>
      <c r="I64" s="729" t="s">
        <v>74</v>
      </c>
      <c r="J64" s="730" t="s">
        <v>73</v>
      </c>
      <c r="K64" s="729" t="s">
        <v>74</v>
      </c>
      <c r="L64" s="729" t="s">
        <v>709</v>
      </c>
      <c r="M64" s="708">
        <v>45901</v>
      </c>
      <c r="N64" s="623">
        <v>45930</v>
      </c>
      <c r="O64" s="614"/>
      <c r="P64" s="624"/>
      <c r="Q64" s="620">
        <v>0</v>
      </c>
      <c r="R64" s="620">
        <v>0</v>
      </c>
      <c r="S64" s="621">
        <v>0</v>
      </c>
      <c r="T64" s="587">
        <v>0</v>
      </c>
      <c r="U64" s="588">
        <v>0</v>
      </c>
      <c r="V64" s="587">
        <v>12</v>
      </c>
      <c r="W64" s="577">
        <v>302.08</v>
      </c>
      <c r="X64" s="587">
        <v>12</v>
      </c>
      <c r="Y64" s="676">
        <f t="shared" si="1"/>
        <v>3624.96</v>
      </c>
      <c r="Z64" s="676">
        <f t="shared" si="2"/>
        <v>3624.96</v>
      </c>
      <c r="AA64" s="576" t="s">
        <v>453</v>
      </c>
    </row>
    <row r="65" spans="1:27" ht="15.75" customHeight="1" x14ac:dyDescent="0.2">
      <c r="A65" s="436" t="s">
        <v>374</v>
      </c>
      <c r="B65" s="438" t="s">
        <v>751</v>
      </c>
      <c r="C65" s="668" t="s">
        <v>142</v>
      </c>
      <c r="D65" s="617" t="s">
        <v>713</v>
      </c>
      <c r="E65" s="616" t="s">
        <v>451</v>
      </c>
      <c r="F65" s="614" t="s">
        <v>708</v>
      </c>
      <c r="G65" s="622"/>
      <c r="H65" s="694"/>
      <c r="I65" s="729" t="s">
        <v>74</v>
      </c>
      <c r="J65" s="730" t="s">
        <v>73</v>
      </c>
      <c r="K65" s="729" t="s">
        <v>74</v>
      </c>
      <c r="L65" s="729" t="s">
        <v>709</v>
      </c>
      <c r="M65" s="708">
        <v>45908</v>
      </c>
      <c r="N65" s="623">
        <v>45928</v>
      </c>
      <c r="O65" s="614"/>
      <c r="P65" s="624"/>
      <c r="Q65" s="620">
        <v>0</v>
      </c>
      <c r="R65" s="620">
        <v>0</v>
      </c>
      <c r="S65" s="625">
        <v>0</v>
      </c>
      <c r="T65" s="587">
        <v>0</v>
      </c>
      <c r="U65" s="588">
        <v>0</v>
      </c>
      <c r="V65" s="587">
        <v>7</v>
      </c>
      <c r="W65" s="626">
        <v>302.08</v>
      </c>
      <c r="X65" s="587">
        <v>7</v>
      </c>
      <c r="Y65" s="676">
        <f t="shared" si="1"/>
        <v>2114.56</v>
      </c>
      <c r="Z65" s="676">
        <f t="shared" si="2"/>
        <v>2114.56</v>
      </c>
      <c r="AA65" s="576" t="s">
        <v>453</v>
      </c>
    </row>
    <row r="66" spans="1:27" ht="15.75" customHeight="1" x14ac:dyDescent="0.2">
      <c r="A66" s="436" t="s">
        <v>374</v>
      </c>
      <c r="B66" s="438" t="s">
        <v>751</v>
      </c>
      <c r="C66" s="668" t="s">
        <v>351</v>
      </c>
      <c r="D66" s="617" t="s">
        <v>718</v>
      </c>
      <c r="E66" s="616" t="s">
        <v>451</v>
      </c>
      <c r="F66" s="614" t="s">
        <v>708</v>
      </c>
      <c r="G66" s="622"/>
      <c r="H66" s="694"/>
      <c r="I66" s="729" t="s">
        <v>74</v>
      </c>
      <c r="J66" s="730" t="s">
        <v>73</v>
      </c>
      <c r="K66" s="729" t="s">
        <v>74</v>
      </c>
      <c r="L66" s="729" t="s">
        <v>709</v>
      </c>
      <c r="M66" s="708">
        <v>45905</v>
      </c>
      <c r="N66" s="623">
        <v>45925</v>
      </c>
      <c r="O66" s="614"/>
      <c r="P66" s="624"/>
      <c r="Q66" s="620">
        <v>0</v>
      </c>
      <c r="R66" s="620">
        <v>0</v>
      </c>
      <c r="S66" s="625">
        <v>0</v>
      </c>
      <c r="T66" s="587">
        <v>0</v>
      </c>
      <c r="U66" s="588">
        <v>0</v>
      </c>
      <c r="V66" s="587">
        <v>7</v>
      </c>
      <c r="W66" s="577">
        <v>302.08</v>
      </c>
      <c r="X66" s="587">
        <v>7</v>
      </c>
      <c r="Y66" s="676">
        <f t="shared" si="1"/>
        <v>2114.56</v>
      </c>
      <c r="Z66" s="676">
        <f t="shared" si="2"/>
        <v>2114.56</v>
      </c>
      <c r="AA66" s="576" t="s">
        <v>453</v>
      </c>
    </row>
    <row r="67" spans="1:27" ht="15.75" customHeight="1" x14ac:dyDescent="0.2">
      <c r="A67" s="436" t="s">
        <v>374</v>
      </c>
      <c r="B67" s="438" t="s">
        <v>751</v>
      </c>
      <c r="C67" s="668" t="s">
        <v>159</v>
      </c>
      <c r="D67" s="614" t="s">
        <v>720</v>
      </c>
      <c r="E67" s="616" t="s">
        <v>451</v>
      </c>
      <c r="F67" s="614" t="s">
        <v>708</v>
      </c>
      <c r="G67" s="622"/>
      <c r="H67" s="694"/>
      <c r="I67" s="729" t="s">
        <v>74</v>
      </c>
      <c r="J67" s="730" t="s">
        <v>73</v>
      </c>
      <c r="K67" s="729" t="s">
        <v>74</v>
      </c>
      <c r="L67" s="729" t="s">
        <v>721</v>
      </c>
      <c r="M67" s="708">
        <v>45903</v>
      </c>
      <c r="N67" s="623">
        <v>45923</v>
      </c>
      <c r="O67" s="614"/>
      <c r="P67" s="624"/>
      <c r="Q67" s="620">
        <v>0</v>
      </c>
      <c r="R67" s="620">
        <v>0</v>
      </c>
      <c r="S67" s="625">
        <v>0</v>
      </c>
      <c r="T67" s="587">
        <v>0</v>
      </c>
      <c r="U67" s="588">
        <v>0</v>
      </c>
      <c r="V67" s="587">
        <v>7</v>
      </c>
      <c r="W67" s="577">
        <v>302.08</v>
      </c>
      <c r="X67" s="587">
        <v>7</v>
      </c>
      <c r="Y67" s="676">
        <f t="shared" si="1"/>
        <v>2114.56</v>
      </c>
      <c r="Z67" s="676">
        <f t="shared" si="2"/>
        <v>2114.56</v>
      </c>
      <c r="AA67" s="576" t="s">
        <v>453</v>
      </c>
    </row>
    <row r="68" spans="1:27" ht="15.75" customHeight="1" x14ac:dyDescent="0.2">
      <c r="A68" s="436" t="s">
        <v>374</v>
      </c>
      <c r="B68" s="438" t="s">
        <v>751</v>
      </c>
      <c r="C68" s="668" t="s">
        <v>147</v>
      </c>
      <c r="D68" s="617" t="s">
        <v>717</v>
      </c>
      <c r="E68" s="616" t="s">
        <v>451</v>
      </c>
      <c r="F68" s="614" t="s">
        <v>708</v>
      </c>
      <c r="G68" s="622"/>
      <c r="H68" s="693"/>
      <c r="I68" s="730" t="s">
        <v>74</v>
      </c>
      <c r="J68" s="730" t="s">
        <v>73</v>
      </c>
      <c r="K68" s="730" t="s">
        <v>74</v>
      </c>
      <c r="L68" s="729" t="s">
        <v>721</v>
      </c>
      <c r="M68" s="709">
        <v>45901</v>
      </c>
      <c r="N68" s="627">
        <v>45930</v>
      </c>
      <c r="O68" s="617"/>
      <c r="P68" s="628"/>
      <c r="Q68" s="629">
        <v>0</v>
      </c>
      <c r="R68" s="629">
        <v>0</v>
      </c>
      <c r="S68" s="625">
        <v>0</v>
      </c>
      <c r="T68" s="587">
        <v>0</v>
      </c>
      <c r="U68" s="588">
        <v>0</v>
      </c>
      <c r="V68" s="587">
        <v>11</v>
      </c>
      <c r="W68" s="577">
        <v>302.08</v>
      </c>
      <c r="X68" s="587">
        <v>11</v>
      </c>
      <c r="Y68" s="676">
        <f t="shared" si="1"/>
        <v>3322.8799999999997</v>
      </c>
      <c r="Z68" s="676">
        <f t="shared" si="2"/>
        <v>3322.8799999999997</v>
      </c>
      <c r="AA68" s="576" t="s">
        <v>453</v>
      </c>
    </row>
    <row r="69" spans="1:27" ht="15.75" customHeight="1" x14ac:dyDescent="0.2">
      <c r="A69" s="436" t="s">
        <v>374</v>
      </c>
      <c r="B69" s="438" t="s">
        <v>751</v>
      </c>
      <c r="C69" s="661" t="s">
        <v>356</v>
      </c>
      <c r="D69" s="269" t="s">
        <v>748</v>
      </c>
      <c r="E69" s="616" t="s">
        <v>451</v>
      </c>
      <c r="F69" s="614" t="s">
        <v>708</v>
      </c>
      <c r="G69" s="622"/>
      <c r="H69" s="694"/>
      <c r="I69" s="730" t="s">
        <v>74</v>
      </c>
      <c r="J69" s="730" t="s">
        <v>73</v>
      </c>
      <c r="K69" s="730" t="s">
        <v>74</v>
      </c>
      <c r="L69" s="729" t="s">
        <v>721</v>
      </c>
      <c r="M69" s="708">
        <v>45901</v>
      </c>
      <c r="N69" s="623">
        <v>45930</v>
      </c>
      <c r="O69" s="614"/>
      <c r="P69" s="624"/>
      <c r="Q69" s="629">
        <v>0</v>
      </c>
      <c r="R69" s="629">
        <v>0</v>
      </c>
      <c r="S69" s="625">
        <v>0</v>
      </c>
      <c r="T69" s="587">
        <v>0</v>
      </c>
      <c r="U69" s="588">
        <v>0</v>
      </c>
      <c r="V69" s="587">
        <v>9</v>
      </c>
      <c r="W69" s="577">
        <v>302.08</v>
      </c>
      <c r="X69" s="587">
        <v>9</v>
      </c>
      <c r="Y69" s="676">
        <f t="shared" si="1"/>
        <v>2718.72</v>
      </c>
      <c r="Z69" s="676">
        <f t="shared" si="2"/>
        <v>2718.72</v>
      </c>
      <c r="AA69" s="576" t="s">
        <v>453</v>
      </c>
    </row>
    <row r="70" spans="1:27" ht="15.75" customHeight="1" x14ac:dyDescent="0.2">
      <c r="A70" s="436" t="s">
        <v>374</v>
      </c>
      <c r="B70" s="438" t="s">
        <v>751</v>
      </c>
      <c r="C70" s="668" t="s">
        <v>150</v>
      </c>
      <c r="D70" s="617" t="s">
        <v>725</v>
      </c>
      <c r="E70" s="616" t="s">
        <v>451</v>
      </c>
      <c r="F70" s="614" t="s">
        <v>708</v>
      </c>
      <c r="G70" s="622"/>
      <c r="H70" s="693"/>
      <c r="I70" s="730" t="s">
        <v>74</v>
      </c>
      <c r="J70" s="730" t="s">
        <v>73</v>
      </c>
      <c r="K70" s="730" t="s">
        <v>74</v>
      </c>
      <c r="L70" s="729" t="s">
        <v>721</v>
      </c>
      <c r="M70" s="709">
        <v>45908</v>
      </c>
      <c r="N70" s="627">
        <v>45928</v>
      </c>
      <c r="O70" s="617"/>
      <c r="P70" s="628"/>
      <c r="Q70" s="629">
        <v>0</v>
      </c>
      <c r="R70" s="629">
        <v>0</v>
      </c>
      <c r="S70" s="625">
        <v>0</v>
      </c>
      <c r="T70" s="587">
        <v>0</v>
      </c>
      <c r="U70" s="588">
        <v>0</v>
      </c>
      <c r="V70" s="587">
        <v>7</v>
      </c>
      <c r="W70" s="577">
        <v>302.08</v>
      </c>
      <c r="X70" s="587">
        <v>7</v>
      </c>
      <c r="Y70" s="676">
        <f t="shared" si="1"/>
        <v>2114.56</v>
      </c>
      <c r="Z70" s="676">
        <f t="shared" si="2"/>
        <v>2114.56</v>
      </c>
      <c r="AA70" s="576" t="s">
        <v>453</v>
      </c>
    </row>
    <row r="71" spans="1:27" ht="15.75" customHeight="1" x14ac:dyDescent="0.2">
      <c r="A71" s="436" t="s">
        <v>374</v>
      </c>
      <c r="B71" s="438" t="s">
        <v>751</v>
      </c>
      <c r="C71" s="665" t="s">
        <v>160</v>
      </c>
      <c r="D71" s="630" t="s">
        <v>726</v>
      </c>
      <c r="E71" s="616" t="s">
        <v>451</v>
      </c>
      <c r="F71" s="614" t="s">
        <v>708</v>
      </c>
      <c r="G71" s="622"/>
      <c r="H71" s="694"/>
      <c r="I71" s="729" t="s">
        <v>74</v>
      </c>
      <c r="J71" s="730" t="s">
        <v>73</v>
      </c>
      <c r="K71" s="729" t="s">
        <v>74</v>
      </c>
      <c r="L71" s="729" t="s">
        <v>721</v>
      </c>
      <c r="M71" s="710">
        <v>45903</v>
      </c>
      <c r="N71" s="631">
        <v>45923</v>
      </c>
      <c r="O71" s="632"/>
      <c r="P71" s="632"/>
      <c r="Q71" s="620">
        <v>0</v>
      </c>
      <c r="R71" s="620">
        <v>0</v>
      </c>
      <c r="S71" s="621">
        <v>0</v>
      </c>
      <c r="T71" s="587">
        <v>0</v>
      </c>
      <c r="U71" s="588">
        <v>0</v>
      </c>
      <c r="V71" s="587">
        <v>7</v>
      </c>
      <c r="W71" s="577">
        <v>302.08</v>
      </c>
      <c r="X71" s="587">
        <v>7</v>
      </c>
      <c r="Y71" s="676">
        <f t="shared" si="1"/>
        <v>2114.56</v>
      </c>
      <c r="Z71" s="676">
        <f t="shared" si="2"/>
        <v>2114.56</v>
      </c>
      <c r="AA71" s="576" t="s">
        <v>453</v>
      </c>
    </row>
    <row r="72" spans="1:27" ht="15.75" customHeight="1" x14ac:dyDescent="0.2">
      <c r="A72" s="436" t="s">
        <v>374</v>
      </c>
      <c r="B72" s="438" t="s">
        <v>751</v>
      </c>
      <c r="C72" s="669" t="s">
        <v>155</v>
      </c>
      <c r="D72" s="270" t="s">
        <v>727</v>
      </c>
      <c r="E72" s="616" t="s">
        <v>451</v>
      </c>
      <c r="F72" s="614" t="s">
        <v>708</v>
      </c>
      <c r="G72" s="622"/>
      <c r="H72" s="694"/>
      <c r="I72" s="729" t="s">
        <v>74</v>
      </c>
      <c r="J72" s="730" t="s">
        <v>73</v>
      </c>
      <c r="K72" s="729" t="s">
        <v>74</v>
      </c>
      <c r="L72" s="729" t="s">
        <v>721</v>
      </c>
      <c r="M72" s="710">
        <v>45908</v>
      </c>
      <c r="N72" s="631">
        <v>45928</v>
      </c>
      <c r="O72" s="632"/>
      <c r="P72" s="632"/>
      <c r="Q72" s="620">
        <v>0</v>
      </c>
      <c r="R72" s="620">
        <v>0</v>
      </c>
      <c r="S72" s="621">
        <v>0</v>
      </c>
      <c r="T72" s="587">
        <v>0</v>
      </c>
      <c r="U72" s="588">
        <v>0</v>
      </c>
      <c r="V72" s="587">
        <v>7</v>
      </c>
      <c r="W72" s="577">
        <v>302.08</v>
      </c>
      <c r="X72" s="587">
        <v>7</v>
      </c>
      <c r="Y72" s="676">
        <f>(T72*U72)+(V72*W73)</f>
        <v>2114.56</v>
      </c>
      <c r="Z72" s="676">
        <f>(T72*U72)+(V72*W73)</f>
        <v>2114.56</v>
      </c>
      <c r="AA72" s="576" t="s">
        <v>453</v>
      </c>
    </row>
    <row r="73" spans="1:27" ht="15.75" customHeight="1" x14ac:dyDescent="0.2">
      <c r="A73" s="436" t="s">
        <v>374</v>
      </c>
      <c r="B73" s="438" t="s">
        <v>751</v>
      </c>
      <c r="C73" s="668" t="s">
        <v>948</v>
      </c>
      <c r="D73" s="269" t="s">
        <v>1217</v>
      </c>
      <c r="E73" s="616" t="s">
        <v>451</v>
      </c>
      <c r="F73" s="614" t="s">
        <v>708</v>
      </c>
      <c r="G73" s="622"/>
      <c r="H73" s="694"/>
      <c r="I73" s="729" t="s">
        <v>74</v>
      </c>
      <c r="J73" s="730" t="s">
        <v>73</v>
      </c>
      <c r="K73" s="729" t="s">
        <v>74</v>
      </c>
      <c r="L73" s="729" t="s">
        <v>721</v>
      </c>
      <c r="M73" s="710">
        <v>45905</v>
      </c>
      <c r="N73" s="631">
        <v>45925</v>
      </c>
      <c r="O73" s="632"/>
      <c r="P73" s="632"/>
      <c r="Q73" s="620">
        <v>0</v>
      </c>
      <c r="R73" s="620">
        <v>0</v>
      </c>
      <c r="S73" s="621">
        <v>0</v>
      </c>
      <c r="T73" s="587">
        <v>0</v>
      </c>
      <c r="U73" s="588">
        <v>0</v>
      </c>
      <c r="V73" s="587">
        <v>7</v>
      </c>
      <c r="W73" s="577">
        <v>302.08</v>
      </c>
      <c r="X73" s="587">
        <v>7</v>
      </c>
      <c r="Y73" s="676">
        <f>(T73*U73)+(V73*W75)</f>
        <v>2114.56</v>
      </c>
      <c r="Z73" s="676">
        <f>(T73*U73)+(V73*W75)</f>
        <v>2114.56</v>
      </c>
      <c r="AA73" s="576" t="s">
        <v>453</v>
      </c>
    </row>
    <row r="74" spans="1:27" ht="15.75" customHeight="1" x14ac:dyDescent="0.2">
      <c r="A74" s="436" t="s">
        <v>374</v>
      </c>
      <c r="B74" s="438" t="s">
        <v>751</v>
      </c>
      <c r="C74" s="668" t="s">
        <v>154</v>
      </c>
      <c r="D74" s="614" t="s">
        <v>722</v>
      </c>
      <c r="E74" s="616" t="s">
        <v>451</v>
      </c>
      <c r="F74" s="614" t="s">
        <v>708</v>
      </c>
      <c r="G74" s="622"/>
      <c r="H74" s="694"/>
      <c r="I74" s="729" t="s">
        <v>74</v>
      </c>
      <c r="J74" s="730" t="s">
        <v>73</v>
      </c>
      <c r="K74" s="729" t="s">
        <v>74</v>
      </c>
      <c r="L74" s="729" t="s">
        <v>721</v>
      </c>
      <c r="M74" s="708">
        <v>45908</v>
      </c>
      <c r="N74" s="623">
        <v>45928</v>
      </c>
      <c r="O74" s="614"/>
      <c r="P74" s="624"/>
      <c r="Q74" s="620">
        <v>0</v>
      </c>
      <c r="R74" s="620">
        <v>0</v>
      </c>
      <c r="S74" s="621">
        <v>0</v>
      </c>
      <c r="T74" s="614">
        <v>0</v>
      </c>
      <c r="U74" s="626">
        <v>0</v>
      </c>
      <c r="V74" s="576">
        <v>7</v>
      </c>
      <c r="W74" s="577">
        <v>302.08</v>
      </c>
      <c r="X74" s="633">
        <v>7</v>
      </c>
      <c r="Y74" s="675">
        <f t="shared" ref="Y74" si="10">(T74*U74)+(V74*W74)</f>
        <v>2114.56</v>
      </c>
      <c r="Z74" s="675">
        <f t="shared" ref="Z74" si="11">(T74*U74)+(V74*W74)</f>
        <v>2114.56</v>
      </c>
      <c r="AA74" s="576" t="s">
        <v>453</v>
      </c>
    </row>
    <row r="75" spans="1:27" ht="15.75" customHeight="1" x14ac:dyDescent="0.2">
      <c r="A75" s="436" t="s">
        <v>374</v>
      </c>
      <c r="B75" s="438" t="s">
        <v>751</v>
      </c>
      <c r="C75" s="668" t="s">
        <v>158</v>
      </c>
      <c r="D75" s="614" t="s">
        <v>728</v>
      </c>
      <c r="E75" s="616" t="s">
        <v>451</v>
      </c>
      <c r="F75" s="614" t="s">
        <v>708</v>
      </c>
      <c r="G75" s="622"/>
      <c r="H75" s="694"/>
      <c r="I75" s="729" t="s">
        <v>74</v>
      </c>
      <c r="J75" s="730" t="s">
        <v>73</v>
      </c>
      <c r="K75" s="729" t="s">
        <v>74</v>
      </c>
      <c r="L75" s="729" t="s">
        <v>721</v>
      </c>
      <c r="M75" s="708">
        <v>45901</v>
      </c>
      <c r="N75" s="623">
        <v>45930</v>
      </c>
      <c r="O75" s="614"/>
      <c r="P75" s="624"/>
      <c r="Q75" s="620">
        <v>0</v>
      </c>
      <c r="R75" s="620">
        <v>0</v>
      </c>
      <c r="S75" s="625">
        <v>0</v>
      </c>
      <c r="T75" s="587">
        <v>0</v>
      </c>
      <c r="U75" s="588">
        <v>0</v>
      </c>
      <c r="V75" s="587">
        <v>9</v>
      </c>
      <c r="W75" s="577">
        <v>302.08</v>
      </c>
      <c r="X75" s="587">
        <v>9</v>
      </c>
      <c r="Y75" s="676">
        <f t="shared" si="1"/>
        <v>2718.72</v>
      </c>
      <c r="Z75" s="676">
        <f t="shared" si="2"/>
        <v>2718.72</v>
      </c>
      <c r="AA75" s="576" t="s">
        <v>453</v>
      </c>
    </row>
    <row r="76" spans="1:27" ht="15.75" customHeight="1" x14ac:dyDescent="0.2">
      <c r="A76" s="436" t="s">
        <v>374</v>
      </c>
      <c r="B76" s="438" t="s">
        <v>751</v>
      </c>
      <c r="C76" s="668" t="s">
        <v>771</v>
      </c>
      <c r="D76" s="270" t="s">
        <v>772</v>
      </c>
      <c r="E76" s="616" t="s">
        <v>451</v>
      </c>
      <c r="F76" s="614" t="s">
        <v>708</v>
      </c>
      <c r="G76" s="622"/>
      <c r="H76" s="694"/>
      <c r="I76" s="729" t="s">
        <v>74</v>
      </c>
      <c r="J76" s="730" t="s">
        <v>73</v>
      </c>
      <c r="K76" s="729" t="s">
        <v>74</v>
      </c>
      <c r="L76" s="729" t="s">
        <v>721</v>
      </c>
      <c r="M76" s="708">
        <v>45903</v>
      </c>
      <c r="N76" s="623">
        <v>45923</v>
      </c>
      <c r="O76" s="614"/>
      <c r="P76" s="624"/>
      <c r="Q76" s="620">
        <v>0</v>
      </c>
      <c r="R76" s="620">
        <v>0</v>
      </c>
      <c r="S76" s="625">
        <v>0</v>
      </c>
      <c r="T76" s="587">
        <v>0</v>
      </c>
      <c r="U76" s="588">
        <v>0</v>
      </c>
      <c r="V76" s="587">
        <v>7</v>
      </c>
      <c r="W76" s="577">
        <v>302.08</v>
      </c>
      <c r="X76" s="587">
        <v>7</v>
      </c>
      <c r="Y76" s="676">
        <f t="shared" si="1"/>
        <v>2114.56</v>
      </c>
      <c r="Z76" s="676">
        <f t="shared" si="2"/>
        <v>2114.56</v>
      </c>
      <c r="AA76" s="576" t="s">
        <v>453</v>
      </c>
    </row>
    <row r="77" spans="1:27" ht="15.75" customHeight="1" x14ac:dyDescent="0.2">
      <c r="A77" s="436" t="s">
        <v>374</v>
      </c>
      <c r="B77" s="438" t="s">
        <v>751</v>
      </c>
      <c r="C77" s="668" t="s">
        <v>354</v>
      </c>
      <c r="D77" s="614" t="s">
        <v>729</v>
      </c>
      <c r="E77" s="616" t="s">
        <v>451</v>
      </c>
      <c r="F77" s="614" t="s">
        <v>708</v>
      </c>
      <c r="G77" s="622"/>
      <c r="H77" s="694"/>
      <c r="I77" s="729" t="s">
        <v>74</v>
      </c>
      <c r="J77" s="730" t="s">
        <v>73</v>
      </c>
      <c r="K77" s="729" t="s">
        <v>74</v>
      </c>
      <c r="L77" s="729" t="s">
        <v>721</v>
      </c>
      <c r="M77" s="708">
        <v>45903</v>
      </c>
      <c r="N77" s="623">
        <v>45923</v>
      </c>
      <c r="O77" s="614"/>
      <c r="P77" s="624"/>
      <c r="Q77" s="620">
        <v>0</v>
      </c>
      <c r="R77" s="620">
        <v>0</v>
      </c>
      <c r="S77" s="625">
        <v>0</v>
      </c>
      <c r="T77" s="587">
        <v>0</v>
      </c>
      <c r="U77" s="588">
        <v>0</v>
      </c>
      <c r="V77" s="587">
        <v>7</v>
      </c>
      <c r="W77" s="577">
        <v>302.08</v>
      </c>
      <c r="X77" s="587">
        <v>7</v>
      </c>
      <c r="Y77" s="676">
        <f t="shared" si="1"/>
        <v>2114.56</v>
      </c>
      <c r="Z77" s="676">
        <f t="shared" si="2"/>
        <v>2114.56</v>
      </c>
      <c r="AA77" s="576" t="s">
        <v>453</v>
      </c>
    </row>
    <row r="78" spans="1:27" ht="15.75" customHeight="1" x14ac:dyDescent="0.2">
      <c r="A78" s="436" t="s">
        <v>374</v>
      </c>
      <c r="B78" s="438" t="s">
        <v>751</v>
      </c>
      <c r="C78" s="668" t="s">
        <v>156</v>
      </c>
      <c r="D78" s="614" t="s">
        <v>730</v>
      </c>
      <c r="E78" s="616" t="s">
        <v>451</v>
      </c>
      <c r="F78" s="614" t="s">
        <v>708</v>
      </c>
      <c r="G78" s="622"/>
      <c r="H78" s="694"/>
      <c r="I78" s="729" t="s">
        <v>74</v>
      </c>
      <c r="J78" s="730" t="s">
        <v>73</v>
      </c>
      <c r="K78" s="729" t="s">
        <v>74</v>
      </c>
      <c r="L78" s="729" t="s">
        <v>721</v>
      </c>
      <c r="M78" s="708">
        <v>45901</v>
      </c>
      <c r="N78" s="623">
        <v>45919</v>
      </c>
      <c r="O78" s="614"/>
      <c r="P78" s="624"/>
      <c r="Q78" s="620">
        <v>0</v>
      </c>
      <c r="R78" s="620">
        <v>0</v>
      </c>
      <c r="S78" s="625">
        <v>0</v>
      </c>
      <c r="T78" s="587">
        <v>0</v>
      </c>
      <c r="U78" s="588">
        <v>0</v>
      </c>
      <c r="V78" s="587">
        <v>10</v>
      </c>
      <c r="W78" s="577">
        <v>302.08</v>
      </c>
      <c r="X78" s="587">
        <v>10</v>
      </c>
      <c r="Y78" s="676">
        <f t="shared" si="1"/>
        <v>3020.7999999999997</v>
      </c>
      <c r="Z78" s="676">
        <f t="shared" si="2"/>
        <v>3020.7999999999997</v>
      </c>
      <c r="AA78" s="576" t="s">
        <v>453</v>
      </c>
    </row>
    <row r="79" spans="1:27" ht="15.75" customHeight="1" x14ac:dyDescent="0.2">
      <c r="A79" s="436" t="s">
        <v>374</v>
      </c>
      <c r="B79" s="438" t="s">
        <v>751</v>
      </c>
      <c r="C79" s="668" t="s">
        <v>152</v>
      </c>
      <c r="D79" s="617" t="s">
        <v>731</v>
      </c>
      <c r="E79" s="616" t="s">
        <v>451</v>
      </c>
      <c r="F79" s="614" t="s">
        <v>708</v>
      </c>
      <c r="G79" s="622"/>
      <c r="H79" s="693"/>
      <c r="I79" s="730" t="s">
        <v>74</v>
      </c>
      <c r="J79" s="730" t="s">
        <v>73</v>
      </c>
      <c r="K79" s="730" t="s">
        <v>74</v>
      </c>
      <c r="L79" s="729" t="s">
        <v>721</v>
      </c>
      <c r="M79" s="709">
        <v>45905</v>
      </c>
      <c r="N79" s="627">
        <v>45925</v>
      </c>
      <c r="O79" s="617"/>
      <c r="P79" s="628"/>
      <c r="Q79" s="629">
        <v>0</v>
      </c>
      <c r="R79" s="629">
        <v>0</v>
      </c>
      <c r="S79" s="625">
        <v>0</v>
      </c>
      <c r="T79" s="587">
        <v>0</v>
      </c>
      <c r="U79" s="588">
        <v>0</v>
      </c>
      <c r="V79" s="587">
        <v>7</v>
      </c>
      <c r="W79" s="577">
        <v>302.08</v>
      </c>
      <c r="X79" s="587">
        <v>7</v>
      </c>
      <c r="Y79" s="676">
        <f t="shared" si="1"/>
        <v>2114.56</v>
      </c>
      <c r="Z79" s="676">
        <f t="shared" si="2"/>
        <v>2114.56</v>
      </c>
      <c r="AA79" s="576" t="s">
        <v>453</v>
      </c>
    </row>
    <row r="80" spans="1:27" ht="15.75" customHeight="1" x14ac:dyDescent="0.2">
      <c r="A80" s="436" t="s">
        <v>374</v>
      </c>
      <c r="B80" s="438" t="s">
        <v>751</v>
      </c>
      <c r="C80" s="668" t="s">
        <v>151</v>
      </c>
      <c r="D80" s="617" t="s">
        <v>419</v>
      </c>
      <c r="E80" s="616" t="s">
        <v>451</v>
      </c>
      <c r="F80" s="614" t="s">
        <v>708</v>
      </c>
      <c r="G80" s="622"/>
      <c r="H80" s="693"/>
      <c r="I80" s="730" t="s">
        <v>74</v>
      </c>
      <c r="J80" s="730" t="s">
        <v>73</v>
      </c>
      <c r="K80" s="730" t="s">
        <v>74</v>
      </c>
      <c r="L80" s="729" t="s">
        <v>721</v>
      </c>
      <c r="M80" s="709">
        <v>45908</v>
      </c>
      <c r="N80" s="627">
        <v>45929</v>
      </c>
      <c r="O80" s="617"/>
      <c r="P80" s="628"/>
      <c r="Q80" s="629">
        <v>0</v>
      </c>
      <c r="R80" s="629">
        <v>0</v>
      </c>
      <c r="S80" s="625">
        <v>0</v>
      </c>
      <c r="T80" s="587">
        <v>0</v>
      </c>
      <c r="U80" s="588">
        <v>0</v>
      </c>
      <c r="V80" s="587">
        <v>11</v>
      </c>
      <c r="W80" s="577">
        <v>302.08</v>
      </c>
      <c r="X80" s="587">
        <v>11</v>
      </c>
      <c r="Y80" s="676">
        <f t="shared" si="1"/>
        <v>3322.8799999999997</v>
      </c>
      <c r="Z80" s="676">
        <f t="shared" si="2"/>
        <v>3322.8799999999997</v>
      </c>
      <c r="AA80" s="576" t="s">
        <v>453</v>
      </c>
    </row>
    <row r="81" spans="1:27" ht="15.75" customHeight="1" x14ac:dyDescent="0.2">
      <c r="A81" s="436" t="s">
        <v>374</v>
      </c>
      <c r="B81" s="438" t="s">
        <v>751</v>
      </c>
      <c r="C81" s="668" t="s">
        <v>353</v>
      </c>
      <c r="D81" s="617" t="s">
        <v>723</v>
      </c>
      <c r="E81" s="616" t="s">
        <v>451</v>
      </c>
      <c r="F81" s="614" t="s">
        <v>708</v>
      </c>
      <c r="G81" s="622"/>
      <c r="H81" s="693"/>
      <c r="I81" s="730" t="s">
        <v>74</v>
      </c>
      <c r="J81" s="730" t="s">
        <v>73</v>
      </c>
      <c r="K81" s="730" t="s">
        <v>74</v>
      </c>
      <c r="L81" s="729" t="s">
        <v>721</v>
      </c>
      <c r="M81" s="709">
        <v>45905</v>
      </c>
      <c r="N81" s="627">
        <v>45925</v>
      </c>
      <c r="O81" s="617"/>
      <c r="P81" s="628"/>
      <c r="Q81" s="629">
        <v>0</v>
      </c>
      <c r="R81" s="629">
        <v>0</v>
      </c>
      <c r="S81" s="625">
        <v>0</v>
      </c>
      <c r="T81" s="587">
        <v>0</v>
      </c>
      <c r="U81" s="588">
        <v>0</v>
      </c>
      <c r="V81" s="587">
        <v>7</v>
      </c>
      <c r="W81" s="577">
        <v>302.08</v>
      </c>
      <c r="X81" s="587">
        <v>7</v>
      </c>
      <c r="Y81" s="676">
        <f t="shared" si="1"/>
        <v>2114.56</v>
      </c>
      <c r="Z81" s="676">
        <f t="shared" si="2"/>
        <v>2114.56</v>
      </c>
      <c r="AA81" s="576" t="s">
        <v>453</v>
      </c>
    </row>
    <row r="82" spans="1:27" ht="15.75" customHeight="1" x14ac:dyDescent="0.2">
      <c r="A82" s="436" t="s">
        <v>374</v>
      </c>
      <c r="B82" s="438" t="s">
        <v>751</v>
      </c>
      <c r="C82" s="668" t="s">
        <v>775</v>
      </c>
      <c r="D82" s="617" t="s">
        <v>776</v>
      </c>
      <c r="E82" s="616" t="s">
        <v>451</v>
      </c>
      <c r="F82" s="614" t="s">
        <v>708</v>
      </c>
      <c r="G82" s="622"/>
      <c r="H82" s="693"/>
      <c r="I82" s="730" t="s">
        <v>74</v>
      </c>
      <c r="J82" s="730" t="s">
        <v>73</v>
      </c>
      <c r="K82" s="730" t="s">
        <v>74</v>
      </c>
      <c r="L82" s="729" t="s">
        <v>721</v>
      </c>
      <c r="M82" s="709">
        <v>45901</v>
      </c>
      <c r="N82" s="627">
        <v>45930</v>
      </c>
      <c r="O82" s="617"/>
      <c r="P82" s="628"/>
      <c r="Q82" s="629">
        <v>0</v>
      </c>
      <c r="R82" s="629">
        <v>0</v>
      </c>
      <c r="S82" s="625">
        <v>0</v>
      </c>
      <c r="T82" s="587">
        <v>0</v>
      </c>
      <c r="U82" s="588">
        <v>0</v>
      </c>
      <c r="V82" s="587">
        <v>9</v>
      </c>
      <c r="W82" s="577">
        <v>302.08</v>
      </c>
      <c r="X82" s="587">
        <v>9</v>
      </c>
      <c r="Y82" s="676">
        <f t="shared" ref="Y82:Y120" si="12">(T82*U82)+(V82*W82)</f>
        <v>2718.72</v>
      </c>
      <c r="Z82" s="676">
        <f t="shared" ref="Z82:Z120" si="13">(T82*U82)+(V82*W82)</f>
        <v>2718.72</v>
      </c>
      <c r="AA82" s="576" t="s">
        <v>453</v>
      </c>
    </row>
    <row r="83" spans="1:27" ht="15.75" customHeight="1" x14ac:dyDescent="0.2">
      <c r="A83" s="436" t="s">
        <v>374</v>
      </c>
      <c r="B83" s="438" t="s">
        <v>751</v>
      </c>
      <c r="C83" s="661" t="s">
        <v>1218</v>
      </c>
      <c r="D83" s="269" t="s">
        <v>1219</v>
      </c>
      <c r="E83" s="616" t="s">
        <v>451</v>
      </c>
      <c r="F83" s="614" t="s">
        <v>708</v>
      </c>
      <c r="G83" s="622"/>
      <c r="H83" s="693"/>
      <c r="I83" s="729" t="s">
        <v>74</v>
      </c>
      <c r="J83" s="730" t="s">
        <v>73</v>
      </c>
      <c r="K83" s="729" t="s">
        <v>74</v>
      </c>
      <c r="L83" s="729" t="s">
        <v>733</v>
      </c>
      <c r="M83" s="708">
        <v>45875</v>
      </c>
      <c r="N83" s="623">
        <v>45895</v>
      </c>
      <c r="O83" s="614"/>
      <c r="P83" s="624"/>
      <c r="Q83" s="620">
        <v>0</v>
      </c>
      <c r="R83" s="620">
        <v>0</v>
      </c>
      <c r="S83" s="634">
        <v>0</v>
      </c>
      <c r="T83" s="587">
        <v>0</v>
      </c>
      <c r="U83" s="588">
        <v>0</v>
      </c>
      <c r="V83" s="587">
        <v>7</v>
      </c>
      <c r="W83" s="577">
        <v>302.08</v>
      </c>
      <c r="X83" s="587">
        <v>7</v>
      </c>
      <c r="Y83" s="676">
        <f t="shared" si="12"/>
        <v>2114.56</v>
      </c>
      <c r="Z83" s="676">
        <f t="shared" si="13"/>
        <v>2114.56</v>
      </c>
      <c r="AA83" s="576" t="s">
        <v>453</v>
      </c>
    </row>
    <row r="84" spans="1:27" ht="15.75" customHeight="1" x14ac:dyDescent="0.2">
      <c r="A84" s="436" t="s">
        <v>374</v>
      </c>
      <c r="B84" s="438" t="s">
        <v>751</v>
      </c>
      <c r="C84" s="661" t="s">
        <v>1218</v>
      </c>
      <c r="D84" s="269" t="s">
        <v>1219</v>
      </c>
      <c r="E84" s="616" t="s">
        <v>451</v>
      </c>
      <c r="F84" s="614" t="s">
        <v>708</v>
      </c>
      <c r="G84" s="622"/>
      <c r="H84" s="693"/>
      <c r="I84" s="729" t="s">
        <v>74</v>
      </c>
      <c r="J84" s="730" t="s">
        <v>73</v>
      </c>
      <c r="K84" s="729" t="s">
        <v>74</v>
      </c>
      <c r="L84" s="729" t="s">
        <v>733</v>
      </c>
      <c r="M84" s="708">
        <v>45903</v>
      </c>
      <c r="N84" s="623">
        <v>45923</v>
      </c>
      <c r="O84" s="614"/>
      <c r="P84" s="624"/>
      <c r="Q84" s="620">
        <v>0</v>
      </c>
      <c r="R84" s="620">
        <v>0</v>
      </c>
      <c r="S84" s="634">
        <v>0</v>
      </c>
      <c r="T84" s="587">
        <v>0</v>
      </c>
      <c r="U84" s="588">
        <v>0</v>
      </c>
      <c r="V84" s="587">
        <v>7</v>
      </c>
      <c r="W84" s="577">
        <v>302.08</v>
      </c>
      <c r="X84" s="587">
        <v>7</v>
      </c>
      <c r="Y84" s="676">
        <f t="shared" si="12"/>
        <v>2114.56</v>
      </c>
      <c r="Z84" s="676">
        <f t="shared" si="13"/>
        <v>2114.56</v>
      </c>
      <c r="AA84" s="576" t="s">
        <v>453</v>
      </c>
    </row>
    <row r="85" spans="1:27" ht="15.75" customHeight="1" x14ac:dyDescent="0.2">
      <c r="A85" s="436" t="s">
        <v>374</v>
      </c>
      <c r="B85" s="438" t="s">
        <v>751</v>
      </c>
      <c r="C85" s="668" t="s">
        <v>161</v>
      </c>
      <c r="D85" s="614" t="s">
        <v>734</v>
      </c>
      <c r="E85" s="616" t="s">
        <v>451</v>
      </c>
      <c r="F85" s="614" t="s">
        <v>708</v>
      </c>
      <c r="G85" s="622"/>
      <c r="H85" s="693"/>
      <c r="I85" s="729" t="s">
        <v>74</v>
      </c>
      <c r="J85" s="730" t="s">
        <v>73</v>
      </c>
      <c r="K85" s="729" t="s">
        <v>74</v>
      </c>
      <c r="L85" s="729" t="s">
        <v>733</v>
      </c>
      <c r="M85" s="708">
        <v>45901</v>
      </c>
      <c r="N85" s="623">
        <v>45929</v>
      </c>
      <c r="O85" s="614"/>
      <c r="P85" s="624"/>
      <c r="Q85" s="620">
        <v>0</v>
      </c>
      <c r="R85" s="620">
        <v>0</v>
      </c>
      <c r="S85" s="634">
        <v>0</v>
      </c>
      <c r="T85" s="587">
        <v>0</v>
      </c>
      <c r="U85" s="588">
        <v>0</v>
      </c>
      <c r="V85" s="587">
        <v>12</v>
      </c>
      <c r="W85" s="577">
        <v>302.08</v>
      </c>
      <c r="X85" s="587">
        <v>12</v>
      </c>
      <c r="Y85" s="676">
        <f t="shared" si="12"/>
        <v>3624.96</v>
      </c>
      <c r="Z85" s="676">
        <f t="shared" si="13"/>
        <v>3624.96</v>
      </c>
      <c r="AA85" s="576" t="s">
        <v>453</v>
      </c>
    </row>
    <row r="86" spans="1:27" ht="15.75" customHeight="1" x14ac:dyDescent="0.2">
      <c r="A86" s="436" t="s">
        <v>374</v>
      </c>
      <c r="B86" s="438" t="s">
        <v>751</v>
      </c>
      <c r="C86" s="668" t="s">
        <v>357</v>
      </c>
      <c r="D86" s="614" t="s">
        <v>744</v>
      </c>
      <c r="E86" s="616" t="s">
        <v>451</v>
      </c>
      <c r="F86" s="614" t="s">
        <v>708</v>
      </c>
      <c r="G86" s="622"/>
      <c r="H86" s="693"/>
      <c r="I86" s="729" t="s">
        <v>74</v>
      </c>
      <c r="J86" s="730" t="s">
        <v>73</v>
      </c>
      <c r="K86" s="729" t="s">
        <v>74</v>
      </c>
      <c r="L86" s="729" t="s">
        <v>733</v>
      </c>
      <c r="M86" s="708">
        <v>45908</v>
      </c>
      <c r="N86" s="623">
        <v>45928</v>
      </c>
      <c r="O86" s="614"/>
      <c r="P86" s="624"/>
      <c r="Q86" s="620">
        <v>0</v>
      </c>
      <c r="R86" s="620">
        <v>0</v>
      </c>
      <c r="S86" s="625">
        <v>0</v>
      </c>
      <c r="T86" s="587">
        <v>0</v>
      </c>
      <c r="U86" s="588">
        <v>0</v>
      </c>
      <c r="V86" s="587">
        <v>9</v>
      </c>
      <c r="W86" s="577">
        <v>302.08</v>
      </c>
      <c r="X86" s="587">
        <v>9</v>
      </c>
      <c r="Y86" s="676">
        <f t="shared" si="12"/>
        <v>2718.72</v>
      </c>
      <c r="Z86" s="676">
        <f t="shared" si="13"/>
        <v>2718.72</v>
      </c>
      <c r="AA86" s="576" t="s">
        <v>453</v>
      </c>
    </row>
    <row r="87" spans="1:27" ht="15.75" customHeight="1" x14ac:dyDescent="0.2">
      <c r="A87" s="436" t="s">
        <v>374</v>
      </c>
      <c r="B87" s="438" t="s">
        <v>751</v>
      </c>
      <c r="C87" s="668" t="s">
        <v>163</v>
      </c>
      <c r="D87" s="614" t="s">
        <v>735</v>
      </c>
      <c r="E87" s="616" t="s">
        <v>451</v>
      </c>
      <c r="F87" s="614" t="s">
        <v>708</v>
      </c>
      <c r="G87" s="622"/>
      <c r="H87" s="693"/>
      <c r="I87" s="729" t="s">
        <v>74</v>
      </c>
      <c r="J87" s="730" t="s">
        <v>73</v>
      </c>
      <c r="K87" s="729" t="s">
        <v>74</v>
      </c>
      <c r="L87" s="729" t="s">
        <v>733</v>
      </c>
      <c r="M87" s="708">
        <v>45903</v>
      </c>
      <c r="N87" s="623">
        <v>45930</v>
      </c>
      <c r="O87" s="614"/>
      <c r="P87" s="624"/>
      <c r="Q87" s="620">
        <v>0</v>
      </c>
      <c r="R87" s="620">
        <v>0</v>
      </c>
      <c r="S87" s="634">
        <v>0</v>
      </c>
      <c r="T87" s="587">
        <v>0</v>
      </c>
      <c r="U87" s="588">
        <v>0</v>
      </c>
      <c r="V87" s="587">
        <v>12</v>
      </c>
      <c r="W87" s="577">
        <v>302.08</v>
      </c>
      <c r="X87" s="587">
        <v>12</v>
      </c>
      <c r="Y87" s="676">
        <f t="shared" si="12"/>
        <v>3624.96</v>
      </c>
      <c r="Z87" s="676">
        <f t="shared" si="13"/>
        <v>3624.96</v>
      </c>
      <c r="AA87" s="576" t="s">
        <v>453</v>
      </c>
    </row>
    <row r="88" spans="1:27" ht="15.75" customHeight="1" x14ac:dyDescent="0.2">
      <c r="A88" s="436" t="s">
        <v>374</v>
      </c>
      <c r="B88" s="438" t="s">
        <v>751</v>
      </c>
      <c r="C88" s="668" t="s">
        <v>165</v>
      </c>
      <c r="D88" s="614" t="s">
        <v>736</v>
      </c>
      <c r="E88" s="616" t="s">
        <v>451</v>
      </c>
      <c r="F88" s="614" t="s">
        <v>708</v>
      </c>
      <c r="G88" s="622"/>
      <c r="H88" s="693"/>
      <c r="I88" s="729" t="s">
        <v>74</v>
      </c>
      <c r="J88" s="730" t="s">
        <v>73</v>
      </c>
      <c r="K88" s="729" t="s">
        <v>74</v>
      </c>
      <c r="L88" s="729" t="s">
        <v>733</v>
      </c>
      <c r="M88" s="708">
        <v>45903</v>
      </c>
      <c r="N88" s="623">
        <v>45923</v>
      </c>
      <c r="O88" s="614"/>
      <c r="P88" s="624"/>
      <c r="Q88" s="620">
        <v>0</v>
      </c>
      <c r="R88" s="620">
        <v>0</v>
      </c>
      <c r="S88" s="634">
        <v>0</v>
      </c>
      <c r="T88" s="587">
        <v>0</v>
      </c>
      <c r="U88" s="588">
        <v>0</v>
      </c>
      <c r="V88" s="587">
        <v>7</v>
      </c>
      <c r="W88" s="577">
        <v>302.08</v>
      </c>
      <c r="X88" s="587">
        <v>0</v>
      </c>
      <c r="Y88" s="676">
        <f t="shared" si="12"/>
        <v>2114.56</v>
      </c>
      <c r="Z88" s="676">
        <f t="shared" si="13"/>
        <v>2114.56</v>
      </c>
      <c r="AA88" s="576" t="s">
        <v>453</v>
      </c>
    </row>
    <row r="89" spans="1:27" ht="15.75" customHeight="1" x14ac:dyDescent="0.2">
      <c r="A89" s="436" t="s">
        <v>374</v>
      </c>
      <c r="B89" s="438" t="s">
        <v>751</v>
      </c>
      <c r="C89" s="661" t="s">
        <v>737</v>
      </c>
      <c r="D89" s="270" t="s">
        <v>738</v>
      </c>
      <c r="E89" s="616" t="s">
        <v>451</v>
      </c>
      <c r="F89" s="614" t="s">
        <v>708</v>
      </c>
      <c r="G89" s="622"/>
      <c r="H89" s="693"/>
      <c r="I89" s="729" t="s">
        <v>74</v>
      </c>
      <c r="J89" s="730" t="s">
        <v>73</v>
      </c>
      <c r="K89" s="729" t="s">
        <v>74</v>
      </c>
      <c r="L89" s="729" t="s">
        <v>733</v>
      </c>
      <c r="M89" s="708">
        <v>45901</v>
      </c>
      <c r="N89" s="623">
        <v>45930</v>
      </c>
      <c r="O89" s="614"/>
      <c r="P89" s="624"/>
      <c r="Q89" s="620">
        <v>0</v>
      </c>
      <c r="R89" s="620">
        <v>0</v>
      </c>
      <c r="S89" s="634">
        <v>0</v>
      </c>
      <c r="T89" s="587">
        <v>0</v>
      </c>
      <c r="U89" s="588">
        <v>0</v>
      </c>
      <c r="V89" s="587">
        <v>7</v>
      </c>
      <c r="W89" s="577">
        <v>302.08</v>
      </c>
      <c r="X89" s="587">
        <v>7</v>
      </c>
      <c r="Y89" s="676">
        <f t="shared" si="12"/>
        <v>2114.56</v>
      </c>
      <c r="Z89" s="676">
        <f t="shared" si="13"/>
        <v>2114.56</v>
      </c>
      <c r="AA89" s="576" t="s">
        <v>453</v>
      </c>
    </row>
    <row r="90" spans="1:27" ht="15.75" customHeight="1" x14ac:dyDescent="0.2">
      <c r="A90" s="436" t="s">
        <v>374</v>
      </c>
      <c r="B90" s="438" t="s">
        <v>751</v>
      </c>
      <c r="C90" s="668" t="s">
        <v>773</v>
      </c>
      <c r="D90" s="269" t="s">
        <v>774</v>
      </c>
      <c r="E90" s="616" t="s">
        <v>451</v>
      </c>
      <c r="F90" s="614" t="s">
        <v>708</v>
      </c>
      <c r="G90" s="622"/>
      <c r="H90" s="693"/>
      <c r="I90" s="729" t="s">
        <v>74</v>
      </c>
      <c r="J90" s="730" t="s">
        <v>73</v>
      </c>
      <c r="K90" s="729" t="s">
        <v>74</v>
      </c>
      <c r="L90" s="729" t="s">
        <v>733</v>
      </c>
      <c r="M90" s="708">
        <v>45905</v>
      </c>
      <c r="N90" s="623">
        <v>45925</v>
      </c>
      <c r="O90" s="614"/>
      <c r="P90" s="624"/>
      <c r="Q90" s="620">
        <v>0</v>
      </c>
      <c r="R90" s="620">
        <v>0</v>
      </c>
      <c r="S90" s="625">
        <v>0</v>
      </c>
      <c r="T90" s="587">
        <v>0</v>
      </c>
      <c r="U90" s="588">
        <v>0</v>
      </c>
      <c r="V90" s="587">
        <v>7</v>
      </c>
      <c r="W90" s="577">
        <v>302.08</v>
      </c>
      <c r="X90" s="587">
        <v>7</v>
      </c>
      <c r="Y90" s="676">
        <f t="shared" si="12"/>
        <v>2114.56</v>
      </c>
      <c r="Z90" s="676">
        <f t="shared" si="13"/>
        <v>2114.56</v>
      </c>
      <c r="AA90" s="576" t="s">
        <v>453</v>
      </c>
    </row>
    <row r="91" spans="1:27" ht="15.75" customHeight="1" x14ac:dyDescent="0.2">
      <c r="A91" s="436" t="s">
        <v>374</v>
      </c>
      <c r="B91" s="438" t="s">
        <v>751</v>
      </c>
      <c r="C91" s="668" t="s">
        <v>172</v>
      </c>
      <c r="D91" s="270" t="s">
        <v>743</v>
      </c>
      <c r="E91" s="616" t="s">
        <v>451</v>
      </c>
      <c r="F91" s="614" t="s">
        <v>708</v>
      </c>
      <c r="G91" s="622"/>
      <c r="H91" s="693"/>
      <c r="I91" s="729" t="s">
        <v>74</v>
      </c>
      <c r="J91" s="730" t="s">
        <v>73</v>
      </c>
      <c r="K91" s="729" t="s">
        <v>74</v>
      </c>
      <c r="L91" s="729" t="s">
        <v>733</v>
      </c>
      <c r="M91" s="708">
        <v>45905</v>
      </c>
      <c r="N91" s="623">
        <v>45925</v>
      </c>
      <c r="O91" s="614"/>
      <c r="P91" s="624"/>
      <c r="Q91" s="620">
        <v>0</v>
      </c>
      <c r="R91" s="620">
        <v>0</v>
      </c>
      <c r="S91" s="625">
        <v>0</v>
      </c>
      <c r="T91" s="587">
        <v>0</v>
      </c>
      <c r="U91" s="588">
        <v>0</v>
      </c>
      <c r="V91" s="587">
        <v>7</v>
      </c>
      <c r="W91" s="577">
        <v>302.08</v>
      </c>
      <c r="X91" s="587">
        <v>7</v>
      </c>
      <c r="Y91" s="676">
        <f t="shared" si="12"/>
        <v>2114.56</v>
      </c>
      <c r="Z91" s="676">
        <f t="shared" si="13"/>
        <v>2114.56</v>
      </c>
      <c r="AA91" s="576" t="s">
        <v>453</v>
      </c>
    </row>
    <row r="92" spans="1:27" ht="15.75" customHeight="1" x14ac:dyDescent="0.2">
      <c r="A92" s="436" t="s">
        <v>374</v>
      </c>
      <c r="B92" s="438" t="s">
        <v>751</v>
      </c>
      <c r="C92" s="668" t="s">
        <v>169</v>
      </c>
      <c r="D92" s="614" t="s">
        <v>749</v>
      </c>
      <c r="E92" s="616" t="s">
        <v>451</v>
      </c>
      <c r="F92" s="614" t="s">
        <v>708</v>
      </c>
      <c r="G92" s="622"/>
      <c r="H92" s="693"/>
      <c r="I92" s="729" t="s">
        <v>74</v>
      </c>
      <c r="J92" s="730" t="s">
        <v>73</v>
      </c>
      <c r="K92" s="729" t="s">
        <v>74</v>
      </c>
      <c r="L92" s="729" t="s">
        <v>733</v>
      </c>
      <c r="M92" s="708">
        <v>45903</v>
      </c>
      <c r="N92" s="623">
        <v>45192</v>
      </c>
      <c r="O92" s="614"/>
      <c r="P92" s="624"/>
      <c r="Q92" s="620">
        <v>0</v>
      </c>
      <c r="R92" s="620">
        <v>0</v>
      </c>
      <c r="S92" s="625">
        <v>0</v>
      </c>
      <c r="T92" s="587">
        <v>0</v>
      </c>
      <c r="U92" s="588">
        <v>0</v>
      </c>
      <c r="V92" s="587">
        <v>7</v>
      </c>
      <c r="W92" s="577">
        <v>302.08</v>
      </c>
      <c r="X92" s="587">
        <v>7</v>
      </c>
      <c r="Y92" s="676">
        <f t="shared" si="12"/>
        <v>2114.56</v>
      </c>
      <c r="Z92" s="676">
        <f t="shared" si="13"/>
        <v>2114.56</v>
      </c>
      <c r="AA92" s="576" t="s">
        <v>453</v>
      </c>
    </row>
    <row r="93" spans="1:27" ht="15.75" customHeight="1" x14ac:dyDescent="0.2">
      <c r="A93" s="436" t="s">
        <v>374</v>
      </c>
      <c r="B93" s="438" t="s">
        <v>751</v>
      </c>
      <c r="C93" s="668" t="s">
        <v>166</v>
      </c>
      <c r="D93" s="614" t="s">
        <v>750</v>
      </c>
      <c r="E93" s="616" t="s">
        <v>451</v>
      </c>
      <c r="F93" s="614" t="s">
        <v>708</v>
      </c>
      <c r="G93" s="622"/>
      <c r="H93" s="693"/>
      <c r="I93" s="729" t="s">
        <v>74</v>
      </c>
      <c r="J93" s="730" t="s">
        <v>73</v>
      </c>
      <c r="K93" s="729" t="s">
        <v>74</v>
      </c>
      <c r="L93" s="729" t="s">
        <v>733</v>
      </c>
      <c r="M93" s="708">
        <v>45908</v>
      </c>
      <c r="N93" s="623">
        <v>45897</v>
      </c>
      <c r="O93" s="614"/>
      <c r="P93" s="624"/>
      <c r="Q93" s="620">
        <v>0</v>
      </c>
      <c r="R93" s="620">
        <v>0</v>
      </c>
      <c r="S93" s="625">
        <v>0</v>
      </c>
      <c r="T93" s="587">
        <v>0</v>
      </c>
      <c r="U93" s="588">
        <v>0</v>
      </c>
      <c r="V93" s="599">
        <v>7</v>
      </c>
      <c r="W93" s="577">
        <v>302.08</v>
      </c>
      <c r="X93" s="587">
        <v>7</v>
      </c>
      <c r="Y93" s="676">
        <f t="shared" si="12"/>
        <v>2114.56</v>
      </c>
      <c r="Z93" s="677">
        <f t="shared" si="13"/>
        <v>2114.56</v>
      </c>
      <c r="AA93" s="576" t="s">
        <v>453</v>
      </c>
    </row>
    <row r="94" spans="1:27" ht="15.75" customHeight="1" x14ac:dyDescent="0.2">
      <c r="A94" s="436" t="s">
        <v>374</v>
      </c>
      <c r="B94" s="438" t="s">
        <v>751</v>
      </c>
      <c r="C94" s="666" t="s">
        <v>777</v>
      </c>
      <c r="D94" s="635" t="s">
        <v>778</v>
      </c>
      <c r="E94" s="636" t="s">
        <v>451</v>
      </c>
      <c r="F94" s="637" t="s">
        <v>708</v>
      </c>
      <c r="G94" s="638"/>
      <c r="H94" s="695"/>
      <c r="I94" s="729" t="s">
        <v>74</v>
      </c>
      <c r="J94" s="730" t="s">
        <v>73</v>
      </c>
      <c r="K94" s="729" t="s">
        <v>74</v>
      </c>
      <c r="L94" s="729" t="s">
        <v>733</v>
      </c>
      <c r="M94" s="711">
        <v>45901</v>
      </c>
      <c r="N94" s="639">
        <v>45930</v>
      </c>
      <c r="O94" s="637"/>
      <c r="P94" s="640"/>
      <c r="Q94" s="641">
        <v>0</v>
      </c>
      <c r="R94" s="641">
        <v>0</v>
      </c>
      <c r="S94" s="642">
        <v>0</v>
      </c>
      <c r="T94" s="599">
        <v>0</v>
      </c>
      <c r="U94" s="643">
        <v>0</v>
      </c>
      <c r="V94" s="568">
        <v>9</v>
      </c>
      <c r="W94" s="644">
        <v>302.08</v>
      </c>
      <c r="X94" s="599">
        <v>9</v>
      </c>
      <c r="Y94" s="677">
        <f t="shared" si="12"/>
        <v>2718.72</v>
      </c>
      <c r="Z94" s="678">
        <f t="shared" si="13"/>
        <v>2718.72</v>
      </c>
      <c r="AA94" s="595" t="s">
        <v>453</v>
      </c>
    </row>
    <row r="95" spans="1:27" ht="15.75" customHeight="1" x14ac:dyDescent="0.2">
      <c r="A95" s="436" t="s">
        <v>374</v>
      </c>
      <c r="B95" s="438" t="s">
        <v>751</v>
      </c>
      <c r="C95" s="661" t="s">
        <v>499</v>
      </c>
      <c r="D95" s="269" t="s">
        <v>500</v>
      </c>
      <c r="E95" s="568" t="s">
        <v>451</v>
      </c>
      <c r="F95" s="583" t="s">
        <v>452</v>
      </c>
      <c r="G95" s="584"/>
      <c r="H95" s="688"/>
      <c r="I95" s="725" t="s">
        <v>74</v>
      </c>
      <c r="J95" s="726" t="s">
        <v>73</v>
      </c>
      <c r="K95" s="725" t="s">
        <v>74</v>
      </c>
      <c r="L95" s="728" t="s">
        <v>1220</v>
      </c>
      <c r="M95" s="705">
        <v>45905</v>
      </c>
      <c r="N95" s="589">
        <v>45908</v>
      </c>
      <c r="O95" s="589"/>
      <c r="P95" s="602"/>
      <c r="Q95" s="602">
        <v>0</v>
      </c>
      <c r="R95" s="645">
        <v>0</v>
      </c>
      <c r="S95" s="575">
        <f t="shared" ref="S95" si="14">Q95+R95</f>
        <v>0</v>
      </c>
      <c r="T95" s="568">
        <v>0</v>
      </c>
      <c r="U95" s="604">
        <v>0</v>
      </c>
      <c r="V95" s="646">
        <v>2</v>
      </c>
      <c r="W95" s="591">
        <v>302.08</v>
      </c>
      <c r="X95" s="568">
        <v>2</v>
      </c>
      <c r="Y95" s="679">
        <f t="shared" si="12"/>
        <v>604.16</v>
      </c>
      <c r="Z95" s="679">
        <f t="shared" si="13"/>
        <v>604.16</v>
      </c>
      <c r="AA95" s="583" t="s">
        <v>453</v>
      </c>
    </row>
    <row r="96" spans="1:27" ht="15.75" customHeight="1" x14ac:dyDescent="0.2">
      <c r="A96" s="436" t="s">
        <v>374</v>
      </c>
      <c r="B96" s="438" t="s">
        <v>751</v>
      </c>
      <c r="C96" s="661" t="s">
        <v>459</v>
      </c>
      <c r="D96" s="270" t="s">
        <v>491</v>
      </c>
      <c r="E96" s="568" t="s">
        <v>451</v>
      </c>
      <c r="F96" s="583" t="s">
        <v>452</v>
      </c>
      <c r="G96" s="584"/>
      <c r="H96" s="690"/>
      <c r="I96" s="725" t="s">
        <v>74</v>
      </c>
      <c r="J96" s="726" t="s">
        <v>73</v>
      </c>
      <c r="K96" s="725" t="s">
        <v>74</v>
      </c>
      <c r="L96" s="728" t="s">
        <v>1221</v>
      </c>
      <c r="M96" s="706">
        <v>45904</v>
      </c>
      <c r="N96" s="578">
        <v>45904</v>
      </c>
      <c r="O96" s="573"/>
      <c r="P96" s="573"/>
      <c r="Q96" s="574">
        <v>0</v>
      </c>
      <c r="R96" s="574">
        <v>0</v>
      </c>
      <c r="S96" s="575">
        <f t="shared" ref="S96" si="15">Q109+R96</f>
        <v>0</v>
      </c>
      <c r="T96" s="576">
        <v>0</v>
      </c>
      <c r="U96" s="588">
        <v>0</v>
      </c>
      <c r="V96" s="582">
        <v>1</v>
      </c>
      <c r="W96" s="647">
        <v>302.08</v>
      </c>
      <c r="X96" s="568">
        <v>0.5</v>
      </c>
      <c r="Y96" s="680">
        <f t="shared" si="12"/>
        <v>302.08</v>
      </c>
      <c r="Z96" s="676">
        <f t="shared" si="13"/>
        <v>302.08</v>
      </c>
      <c r="AA96" s="576" t="s">
        <v>453</v>
      </c>
    </row>
    <row r="97" spans="1:27" ht="15.75" customHeight="1" x14ac:dyDescent="0.2">
      <c r="A97" s="436" t="s">
        <v>374</v>
      </c>
      <c r="B97" s="438" t="s">
        <v>751</v>
      </c>
      <c r="C97" s="661" t="s">
        <v>497</v>
      </c>
      <c r="D97" s="269" t="s">
        <v>498</v>
      </c>
      <c r="E97" s="568" t="s">
        <v>451</v>
      </c>
      <c r="F97" s="583" t="s">
        <v>452</v>
      </c>
      <c r="G97" s="584"/>
      <c r="H97" s="690"/>
      <c r="I97" s="725" t="s">
        <v>74</v>
      </c>
      <c r="J97" s="726" t="s">
        <v>73</v>
      </c>
      <c r="K97" s="725" t="s">
        <v>74</v>
      </c>
      <c r="L97" s="728" t="s">
        <v>555</v>
      </c>
      <c r="M97" s="706">
        <v>45903</v>
      </c>
      <c r="N97" s="578">
        <v>45903</v>
      </c>
      <c r="O97" s="573"/>
      <c r="P97" s="573"/>
      <c r="Q97" s="574">
        <v>0</v>
      </c>
      <c r="R97" s="574">
        <v>0</v>
      </c>
      <c r="S97" s="575">
        <f>Q109+R97</f>
        <v>0</v>
      </c>
      <c r="T97" s="587">
        <v>0</v>
      </c>
      <c r="U97" s="588">
        <v>0</v>
      </c>
      <c r="V97" s="587">
        <v>1</v>
      </c>
      <c r="W97" s="591">
        <v>302.08</v>
      </c>
      <c r="X97" s="587">
        <v>0.5</v>
      </c>
      <c r="Y97" s="676">
        <f t="shared" si="12"/>
        <v>302.08</v>
      </c>
      <c r="Z97" s="676">
        <f t="shared" si="13"/>
        <v>302.08</v>
      </c>
      <c r="AA97" s="576" t="s">
        <v>453</v>
      </c>
    </row>
    <row r="98" spans="1:27" ht="15.75" customHeight="1" x14ac:dyDescent="0.2">
      <c r="A98" s="436" t="s">
        <v>374</v>
      </c>
      <c r="B98" s="438" t="s">
        <v>751</v>
      </c>
      <c r="C98" s="661" t="s">
        <v>563</v>
      </c>
      <c r="D98" s="269" t="s">
        <v>564</v>
      </c>
      <c r="E98" s="568" t="s">
        <v>451</v>
      </c>
      <c r="F98" s="583" t="s">
        <v>452</v>
      </c>
      <c r="G98" s="584"/>
      <c r="H98" s="688"/>
      <c r="I98" s="725" t="s">
        <v>74</v>
      </c>
      <c r="J98" s="726" t="s">
        <v>73</v>
      </c>
      <c r="K98" s="725" t="s">
        <v>74</v>
      </c>
      <c r="L98" s="728" t="s">
        <v>1047</v>
      </c>
      <c r="M98" s="706">
        <v>45904</v>
      </c>
      <c r="N98" s="589">
        <v>45904</v>
      </c>
      <c r="O98" s="589"/>
      <c r="P98" s="601"/>
      <c r="Q98" s="597">
        <v>0</v>
      </c>
      <c r="R98" s="574">
        <v>0</v>
      </c>
      <c r="S98" s="575">
        <f t="shared" ref="S98" si="16">Q98+R98</f>
        <v>0</v>
      </c>
      <c r="T98" s="587">
        <v>0</v>
      </c>
      <c r="U98" s="588">
        <v>0</v>
      </c>
      <c r="V98" s="587">
        <v>1</v>
      </c>
      <c r="W98" s="591">
        <v>302.08</v>
      </c>
      <c r="X98" s="587">
        <v>0.5</v>
      </c>
      <c r="Y98" s="676">
        <f t="shared" si="12"/>
        <v>302.08</v>
      </c>
      <c r="Z98" s="676">
        <f t="shared" si="13"/>
        <v>302.08</v>
      </c>
      <c r="AA98" s="576" t="s">
        <v>453</v>
      </c>
    </row>
    <row r="99" spans="1:27" ht="15.75" customHeight="1" x14ac:dyDescent="0.2">
      <c r="A99" s="436" t="s">
        <v>374</v>
      </c>
      <c r="B99" s="438" t="s">
        <v>751</v>
      </c>
      <c r="C99" s="661" t="s">
        <v>488</v>
      </c>
      <c r="D99" s="269" t="s">
        <v>489</v>
      </c>
      <c r="E99" s="568" t="s">
        <v>451</v>
      </c>
      <c r="F99" s="568" t="s">
        <v>452</v>
      </c>
      <c r="G99" s="569"/>
      <c r="H99" s="689"/>
      <c r="I99" s="725" t="s">
        <v>74</v>
      </c>
      <c r="J99" s="726" t="s">
        <v>73</v>
      </c>
      <c r="K99" s="725" t="s">
        <v>74</v>
      </c>
      <c r="L99" s="728" t="s">
        <v>555</v>
      </c>
      <c r="M99" s="705">
        <v>45903</v>
      </c>
      <c r="N99" s="589">
        <v>45903</v>
      </c>
      <c r="O99" s="589"/>
      <c r="P99" s="589"/>
      <c r="Q99" s="602">
        <v>0</v>
      </c>
      <c r="R99" s="602">
        <v>0</v>
      </c>
      <c r="S99" s="603">
        <f>Q117+R99</f>
        <v>0</v>
      </c>
      <c r="T99" s="587">
        <v>0</v>
      </c>
      <c r="U99" s="588">
        <v>0</v>
      </c>
      <c r="V99" s="587">
        <v>1</v>
      </c>
      <c r="W99" s="604">
        <v>302.08</v>
      </c>
      <c r="X99" s="587">
        <v>0.5</v>
      </c>
      <c r="Y99" s="676">
        <f t="shared" si="12"/>
        <v>302.08</v>
      </c>
      <c r="Z99" s="676">
        <f t="shared" si="13"/>
        <v>302.08</v>
      </c>
      <c r="AA99" s="568" t="s">
        <v>453</v>
      </c>
    </row>
    <row r="100" spans="1:27" ht="15.75" customHeight="1" x14ac:dyDescent="0.2">
      <c r="A100" s="436" t="s">
        <v>374</v>
      </c>
      <c r="B100" s="438" t="s">
        <v>751</v>
      </c>
      <c r="C100" s="661" t="s">
        <v>454</v>
      </c>
      <c r="D100" s="269" t="s">
        <v>565</v>
      </c>
      <c r="E100" s="568" t="s">
        <v>451</v>
      </c>
      <c r="F100" s="568" t="s">
        <v>452</v>
      </c>
      <c r="G100" s="569"/>
      <c r="H100" s="689"/>
      <c r="I100" s="725" t="s">
        <v>74</v>
      </c>
      <c r="J100" s="726" t="s">
        <v>73</v>
      </c>
      <c r="K100" s="725" t="s">
        <v>74</v>
      </c>
      <c r="L100" s="728" t="s">
        <v>1222</v>
      </c>
      <c r="M100" s="706">
        <v>45911</v>
      </c>
      <c r="N100" s="589">
        <v>45911</v>
      </c>
      <c r="O100" s="589"/>
      <c r="P100" s="589"/>
      <c r="Q100" s="602">
        <v>0</v>
      </c>
      <c r="R100" s="602">
        <v>0</v>
      </c>
      <c r="S100" s="603">
        <f>Q118+R100</f>
        <v>0</v>
      </c>
      <c r="T100" s="587">
        <v>0</v>
      </c>
      <c r="U100" s="588">
        <v>0</v>
      </c>
      <c r="V100" s="587">
        <v>1</v>
      </c>
      <c r="W100" s="604">
        <v>302.08</v>
      </c>
      <c r="X100" s="587">
        <v>0.5</v>
      </c>
      <c r="Y100" s="676">
        <f t="shared" si="12"/>
        <v>302.08</v>
      </c>
      <c r="Z100" s="676">
        <f t="shared" si="13"/>
        <v>302.08</v>
      </c>
      <c r="AA100" s="568" t="s">
        <v>453</v>
      </c>
    </row>
    <row r="101" spans="1:27" ht="15.75" customHeight="1" x14ac:dyDescent="0.2">
      <c r="A101" s="436" t="s">
        <v>374</v>
      </c>
      <c r="B101" s="438" t="s">
        <v>751</v>
      </c>
      <c r="C101" s="661" t="s">
        <v>455</v>
      </c>
      <c r="D101" s="269" t="s">
        <v>493</v>
      </c>
      <c r="E101" s="568" t="s">
        <v>451</v>
      </c>
      <c r="F101" s="583" t="s">
        <v>452</v>
      </c>
      <c r="G101" s="584"/>
      <c r="H101" s="688"/>
      <c r="I101" s="725" t="s">
        <v>74</v>
      </c>
      <c r="J101" s="726" t="s">
        <v>73</v>
      </c>
      <c r="K101" s="725" t="s">
        <v>74</v>
      </c>
      <c r="L101" s="728" t="s">
        <v>1047</v>
      </c>
      <c r="M101" s="706">
        <v>45904</v>
      </c>
      <c r="N101" s="589">
        <v>45904</v>
      </c>
      <c r="O101" s="589"/>
      <c r="P101" s="602"/>
      <c r="Q101" s="602">
        <v>0</v>
      </c>
      <c r="R101" s="645">
        <v>0</v>
      </c>
      <c r="S101" s="575">
        <f t="shared" ref="S101" si="17">Q101+R101</f>
        <v>0</v>
      </c>
      <c r="T101" s="587">
        <v>0</v>
      </c>
      <c r="U101" s="588">
        <v>0</v>
      </c>
      <c r="V101" s="587">
        <v>1</v>
      </c>
      <c r="W101" s="591">
        <v>302.08</v>
      </c>
      <c r="X101" s="587">
        <v>0.5</v>
      </c>
      <c r="Y101" s="676">
        <f t="shared" si="12"/>
        <v>302.08</v>
      </c>
      <c r="Z101" s="676">
        <f t="shared" si="13"/>
        <v>302.08</v>
      </c>
      <c r="AA101" s="576" t="s">
        <v>453</v>
      </c>
    </row>
    <row r="102" spans="1:27" ht="15.75" customHeight="1" x14ac:dyDescent="0.2">
      <c r="A102" s="436" t="s">
        <v>374</v>
      </c>
      <c r="B102" s="438" t="s">
        <v>751</v>
      </c>
      <c r="C102" s="661" t="s">
        <v>495</v>
      </c>
      <c r="D102" s="606" t="s">
        <v>496</v>
      </c>
      <c r="E102" s="568" t="s">
        <v>451</v>
      </c>
      <c r="F102" s="583" t="s">
        <v>452</v>
      </c>
      <c r="G102" s="584"/>
      <c r="H102" s="690"/>
      <c r="I102" s="725" t="s">
        <v>74</v>
      </c>
      <c r="J102" s="726" t="s">
        <v>73</v>
      </c>
      <c r="K102" s="725" t="s">
        <v>74</v>
      </c>
      <c r="L102" s="728" t="s">
        <v>1221</v>
      </c>
      <c r="M102" s="706">
        <v>45904</v>
      </c>
      <c r="N102" s="578">
        <v>45904</v>
      </c>
      <c r="O102" s="573"/>
      <c r="P102" s="573"/>
      <c r="Q102" s="574">
        <v>0</v>
      </c>
      <c r="R102" s="574">
        <v>0</v>
      </c>
      <c r="S102" s="575">
        <f>Q114+R102</f>
        <v>0</v>
      </c>
      <c r="T102" s="587">
        <v>0</v>
      </c>
      <c r="U102" s="588">
        <v>0</v>
      </c>
      <c r="V102" s="587">
        <v>1</v>
      </c>
      <c r="W102" s="591">
        <v>302.08</v>
      </c>
      <c r="X102" s="587">
        <v>0.5</v>
      </c>
      <c r="Y102" s="676">
        <f t="shared" si="12"/>
        <v>302.08</v>
      </c>
      <c r="Z102" s="676">
        <f t="shared" si="13"/>
        <v>302.08</v>
      </c>
      <c r="AA102" s="576" t="s">
        <v>453</v>
      </c>
    </row>
    <row r="103" spans="1:27" ht="15.75" customHeight="1" x14ac:dyDescent="0.2">
      <c r="A103" s="436" t="s">
        <v>374</v>
      </c>
      <c r="B103" s="438" t="s">
        <v>751</v>
      </c>
      <c r="C103" s="661" t="s">
        <v>504</v>
      </c>
      <c r="D103" s="606" t="s">
        <v>505</v>
      </c>
      <c r="E103" s="568" t="s">
        <v>451</v>
      </c>
      <c r="F103" s="583" t="s">
        <v>452</v>
      </c>
      <c r="G103" s="584"/>
      <c r="H103" s="690"/>
      <c r="I103" s="725" t="s">
        <v>74</v>
      </c>
      <c r="J103" s="726" t="s">
        <v>73</v>
      </c>
      <c r="K103" s="725" t="s">
        <v>74</v>
      </c>
      <c r="L103" s="728" t="s">
        <v>1074</v>
      </c>
      <c r="M103" s="706">
        <v>45909</v>
      </c>
      <c r="N103" s="578">
        <v>45909</v>
      </c>
      <c r="O103" s="607"/>
      <c r="P103" s="573"/>
      <c r="Q103" s="574">
        <v>0</v>
      </c>
      <c r="R103" s="574">
        <v>0</v>
      </c>
      <c r="S103" s="575">
        <f>Q115+R103</f>
        <v>0</v>
      </c>
      <c r="T103" s="587">
        <v>0</v>
      </c>
      <c r="U103" s="588">
        <v>0</v>
      </c>
      <c r="V103" s="587">
        <v>1</v>
      </c>
      <c r="W103" s="591">
        <v>302.08</v>
      </c>
      <c r="X103" s="587">
        <v>0.5</v>
      </c>
      <c r="Y103" s="676">
        <f t="shared" si="12"/>
        <v>302.08</v>
      </c>
      <c r="Z103" s="676">
        <f t="shared" si="13"/>
        <v>302.08</v>
      </c>
      <c r="AA103" s="576" t="s">
        <v>453</v>
      </c>
    </row>
    <row r="104" spans="1:27" ht="15.75" customHeight="1" x14ac:dyDescent="0.2">
      <c r="A104" s="436" t="s">
        <v>374</v>
      </c>
      <c r="B104" s="438" t="s">
        <v>751</v>
      </c>
      <c r="C104" s="661" t="s">
        <v>460</v>
      </c>
      <c r="D104" s="269" t="s">
        <v>501</v>
      </c>
      <c r="E104" s="568" t="s">
        <v>451</v>
      </c>
      <c r="F104" s="583" t="s">
        <v>452</v>
      </c>
      <c r="G104" s="584"/>
      <c r="H104" s="688"/>
      <c r="I104" s="725" t="s">
        <v>74</v>
      </c>
      <c r="J104" s="726" t="s">
        <v>73</v>
      </c>
      <c r="K104" s="725" t="s">
        <v>74</v>
      </c>
      <c r="L104" s="728" t="s">
        <v>1074</v>
      </c>
      <c r="M104" s="706">
        <v>45909</v>
      </c>
      <c r="N104" s="589">
        <v>45909</v>
      </c>
      <c r="O104" s="589"/>
      <c r="P104" s="601"/>
      <c r="Q104" s="597">
        <v>0</v>
      </c>
      <c r="R104" s="574">
        <v>0</v>
      </c>
      <c r="S104" s="575">
        <f t="shared" ref="S104:S107" si="18">Q104+R104</f>
        <v>0</v>
      </c>
      <c r="T104" s="587">
        <v>0</v>
      </c>
      <c r="U104" s="588">
        <v>0</v>
      </c>
      <c r="V104" s="587">
        <v>1</v>
      </c>
      <c r="W104" s="591">
        <v>302.08</v>
      </c>
      <c r="X104" s="587">
        <v>0.5</v>
      </c>
      <c r="Y104" s="676">
        <f t="shared" si="12"/>
        <v>302.08</v>
      </c>
      <c r="Z104" s="676">
        <f t="shared" si="13"/>
        <v>302.08</v>
      </c>
      <c r="AA104" s="576" t="s">
        <v>453</v>
      </c>
    </row>
    <row r="105" spans="1:27" ht="15.75" customHeight="1" x14ac:dyDescent="0.2">
      <c r="A105" s="436" t="s">
        <v>374</v>
      </c>
      <c r="B105" s="438" t="s">
        <v>751</v>
      </c>
      <c r="C105" s="661" t="s">
        <v>502</v>
      </c>
      <c r="D105" s="269" t="s">
        <v>503</v>
      </c>
      <c r="E105" s="568" t="s">
        <v>451</v>
      </c>
      <c r="F105" s="583" t="s">
        <v>452</v>
      </c>
      <c r="G105" s="584"/>
      <c r="H105" s="688"/>
      <c r="I105" s="725" t="s">
        <v>74</v>
      </c>
      <c r="J105" s="726" t="s">
        <v>73</v>
      </c>
      <c r="K105" s="725" t="s">
        <v>74</v>
      </c>
      <c r="L105" s="728" t="s">
        <v>1220</v>
      </c>
      <c r="M105" s="706">
        <v>45905</v>
      </c>
      <c r="N105" s="589">
        <v>45908</v>
      </c>
      <c r="O105" s="589"/>
      <c r="P105" s="602"/>
      <c r="Q105" s="602">
        <v>0</v>
      </c>
      <c r="R105" s="645">
        <v>0</v>
      </c>
      <c r="S105" s="575">
        <f t="shared" si="18"/>
        <v>0</v>
      </c>
      <c r="T105" s="587">
        <v>0</v>
      </c>
      <c r="U105" s="588">
        <v>0</v>
      </c>
      <c r="V105" s="587">
        <v>2</v>
      </c>
      <c r="W105" s="591">
        <v>302.08</v>
      </c>
      <c r="X105" s="587">
        <v>2</v>
      </c>
      <c r="Y105" s="676">
        <f t="shared" si="12"/>
        <v>604.16</v>
      </c>
      <c r="Z105" s="676">
        <f t="shared" si="13"/>
        <v>604.16</v>
      </c>
      <c r="AA105" s="576" t="s">
        <v>453</v>
      </c>
    </row>
    <row r="106" spans="1:27" ht="15.75" customHeight="1" x14ac:dyDescent="0.2">
      <c r="A106" s="436" t="s">
        <v>374</v>
      </c>
      <c r="B106" s="438" t="s">
        <v>751</v>
      </c>
      <c r="C106" s="666" t="s">
        <v>1080</v>
      </c>
      <c r="D106" s="648" t="s">
        <v>1081</v>
      </c>
      <c r="E106" s="649" t="s">
        <v>451</v>
      </c>
      <c r="F106" s="595" t="s">
        <v>452</v>
      </c>
      <c r="G106" s="600"/>
      <c r="H106" s="696"/>
      <c r="I106" s="725" t="s">
        <v>74</v>
      </c>
      <c r="J106" s="726" t="s">
        <v>73</v>
      </c>
      <c r="K106" s="725" t="s">
        <v>74</v>
      </c>
      <c r="L106" s="728" t="s">
        <v>1071</v>
      </c>
      <c r="M106" s="712">
        <v>45909</v>
      </c>
      <c r="N106" s="650">
        <v>45909</v>
      </c>
      <c r="O106" s="650"/>
      <c r="P106" s="651"/>
      <c r="Q106" s="651">
        <v>0</v>
      </c>
      <c r="R106" s="601">
        <v>0</v>
      </c>
      <c r="S106" s="652">
        <f t="shared" si="18"/>
        <v>0</v>
      </c>
      <c r="T106" s="599">
        <v>0</v>
      </c>
      <c r="U106" s="643">
        <v>0</v>
      </c>
      <c r="V106" s="599">
        <v>1</v>
      </c>
      <c r="W106" s="644">
        <v>302.08</v>
      </c>
      <c r="X106" s="599">
        <v>0.5</v>
      </c>
      <c r="Y106" s="677">
        <f t="shared" si="12"/>
        <v>302.08</v>
      </c>
      <c r="Z106" s="677">
        <f t="shared" si="13"/>
        <v>302.08</v>
      </c>
      <c r="AA106" s="593" t="s">
        <v>453</v>
      </c>
    </row>
    <row r="107" spans="1:27" ht="15.75" customHeight="1" x14ac:dyDescent="0.2">
      <c r="A107" s="436" t="s">
        <v>374</v>
      </c>
      <c r="B107" s="438" t="s">
        <v>751</v>
      </c>
      <c r="C107" s="661" t="s">
        <v>566</v>
      </c>
      <c r="D107" s="269" t="s">
        <v>567</v>
      </c>
      <c r="E107" s="568" t="s">
        <v>451</v>
      </c>
      <c r="F107" s="568" t="s">
        <v>452</v>
      </c>
      <c r="G107" s="267"/>
      <c r="H107" s="697"/>
      <c r="I107" s="725" t="s">
        <v>74</v>
      </c>
      <c r="J107" s="726" t="s">
        <v>73</v>
      </c>
      <c r="K107" s="725" t="s">
        <v>74</v>
      </c>
      <c r="L107" s="728" t="s">
        <v>593</v>
      </c>
      <c r="M107" s="713">
        <v>45909</v>
      </c>
      <c r="N107" s="653">
        <v>45909</v>
      </c>
      <c r="O107" s="267"/>
      <c r="P107" s="267"/>
      <c r="Q107" s="602">
        <v>0</v>
      </c>
      <c r="R107" s="602">
        <v>0</v>
      </c>
      <c r="S107" s="603">
        <f t="shared" si="18"/>
        <v>0</v>
      </c>
      <c r="T107" s="568">
        <v>0</v>
      </c>
      <c r="U107" s="604">
        <v>0</v>
      </c>
      <c r="V107" s="568">
        <v>1</v>
      </c>
      <c r="W107" s="604">
        <v>302.08</v>
      </c>
      <c r="X107" s="568">
        <v>0.5</v>
      </c>
      <c r="Y107" s="679">
        <f t="shared" si="12"/>
        <v>302.08</v>
      </c>
      <c r="Z107" s="679">
        <f t="shared" si="13"/>
        <v>302.08</v>
      </c>
      <c r="AA107" s="568" t="s">
        <v>453</v>
      </c>
    </row>
    <row r="108" spans="1:27" ht="15.75" customHeight="1" x14ac:dyDescent="0.2">
      <c r="A108" s="436" t="s">
        <v>374</v>
      </c>
      <c r="B108" s="438" t="s">
        <v>751</v>
      </c>
      <c r="C108" s="661" t="s">
        <v>533</v>
      </c>
      <c r="D108" s="271" t="s">
        <v>534</v>
      </c>
      <c r="E108" s="568" t="s">
        <v>451</v>
      </c>
      <c r="F108" s="583" t="s">
        <v>452</v>
      </c>
      <c r="G108" s="584"/>
      <c r="H108" s="688"/>
      <c r="I108" s="725" t="s">
        <v>74</v>
      </c>
      <c r="J108" s="726" t="s">
        <v>73</v>
      </c>
      <c r="K108" s="725" t="s">
        <v>74</v>
      </c>
      <c r="L108" s="728" t="s">
        <v>1223</v>
      </c>
      <c r="M108" s="705">
        <v>45909</v>
      </c>
      <c r="N108" s="571">
        <v>45909</v>
      </c>
      <c r="O108" s="654"/>
      <c r="P108" s="574"/>
      <c r="Q108" s="574">
        <v>0</v>
      </c>
      <c r="R108" s="574">
        <v>0</v>
      </c>
      <c r="S108" s="575">
        <f>Q110+R108</f>
        <v>0</v>
      </c>
      <c r="T108" s="587">
        <v>0</v>
      </c>
      <c r="U108" s="588">
        <v>0</v>
      </c>
      <c r="V108" s="587">
        <v>1</v>
      </c>
      <c r="W108" s="577">
        <v>302.08</v>
      </c>
      <c r="X108" s="587">
        <v>0.5</v>
      </c>
      <c r="Y108" s="676">
        <f t="shared" si="12"/>
        <v>302.08</v>
      </c>
      <c r="Z108" s="676">
        <f t="shared" si="13"/>
        <v>302.08</v>
      </c>
      <c r="AA108" s="576" t="s">
        <v>453</v>
      </c>
    </row>
    <row r="109" spans="1:27" ht="15.75" customHeight="1" x14ac:dyDescent="0.2">
      <c r="A109" s="436" t="s">
        <v>374</v>
      </c>
      <c r="B109" s="438" t="s">
        <v>751</v>
      </c>
      <c r="C109" s="661" t="s">
        <v>1078</v>
      </c>
      <c r="D109" s="269" t="s">
        <v>1224</v>
      </c>
      <c r="E109" s="568" t="s">
        <v>451</v>
      </c>
      <c r="F109" s="583" t="s">
        <v>452</v>
      </c>
      <c r="G109" s="584"/>
      <c r="H109" s="688"/>
      <c r="I109" s="725" t="s">
        <v>74</v>
      </c>
      <c r="J109" s="726" t="s">
        <v>73</v>
      </c>
      <c r="K109" s="725" t="s">
        <v>74</v>
      </c>
      <c r="L109" s="728" t="s">
        <v>593</v>
      </c>
      <c r="M109" s="706">
        <v>45908</v>
      </c>
      <c r="N109" s="589">
        <v>45908</v>
      </c>
      <c r="O109" s="589"/>
      <c r="P109" s="601"/>
      <c r="Q109" s="597">
        <v>0</v>
      </c>
      <c r="R109" s="574">
        <v>0</v>
      </c>
      <c r="S109" s="575">
        <f t="shared" ref="S109" si="19">Q109+R109</f>
        <v>0</v>
      </c>
      <c r="T109" s="599">
        <v>0</v>
      </c>
      <c r="U109" s="588">
        <v>0</v>
      </c>
      <c r="V109" s="587">
        <v>1</v>
      </c>
      <c r="W109" s="591">
        <v>302.08</v>
      </c>
      <c r="X109" s="587">
        <v>0.5</v>
      </c>
      <c r="Y109" s="676">
        <f t="shared" si="12"/>
        <v>302.08</v>
      </c>
      <c r="Z109" s="676">
        <f t="shared" si="13"/>
        <v>302.08</v>
      </c>
      <c r="AA109" s="576" t="s">
        <v>453</v>
      </c>
    </row>
    <row r="110" spans="1:27" ht="15.75" customHeight="1" x14ac:dyDescent="0.2">
      <c r="A110" s="436" t="s">
        <v>374</v>
      </c>
      <c r="B110" s="438" t="s">
        <v>751</v>
      </c>
      <c r="C110" s="661" t="s">
        <v>525</v>
      </c>
      <c r="D110" s="269" t="s">
        <v>526</v>
      </c>
      <c r="E110" s="583" t="s">
        <v>451</v>
      </c>
      <c r="F110" s="576" t="s">
        <v>452</v>
      </c>
      <c r="G110" s="584"/>
      <c r="H110" s="688"/>
      <c r="I110" s="725" t="s">
        <v>74</v>
      </c>
      <c r="J110" s="726" t="s">
        <v>73</v>
      </c>
      <c r="K110" s="725" t="s">
        <v>74</v>
      </c>
      <c r="L110" s="728" t="s">
        <v>593</v>
      </c>
      <c r="M110" s="705">
        <v>45901</v>
      </c>
      <c r="N110" s="589">
        <v>45904</v>
      </c>
      <c r="O110" s="590"/>
      <c r="P110" s="574"/>
      <c r="Q110" s="574">
        <v>0</v>
      </c>
      <c r="R110" s="574">
        <v>0</v>
      </c>
      <c r="S110" s="575">
        <f>Q140+R110</f>
        <v>0</v>
      </c>
      <c r="T110" s="568">
        <v>0</v>
      </c>
      <c r="U110" s="594">
        <v>0</v>
      </c>
      <c r="V110" s="587">
        <v>2</v>
      </c>
      <c r="W110" s="577">
        <v>302.08</v>
      </c>
      <c r="X110" s="587">
        <v>2</v>
      </c>
      <c r="Y110" s="676">
        <f t="shared" si="12"/>
        <v>604.16</v>
      </c>
      <c r="Z110" s="676">
        <f t="shared" si="13"/>
        <v>604.16</v>
      </c>
      <c r="AA110" s="576" t="s">
        <v>453</v>
      </c>
    </row>
    <row r="111" spans="1:27" ht="15.75" customHeight="1" x14ac:dyDescent="0.2">
      <c r="A111" s="436" t="s">
        <v>374</v>
      </c>
      <c r="B111" s="438" t="s">
        <v>751</v>
      </c>
      <c r="C111" s="661" t="s">
        <v>528</v>
      </c>
      <c r="D111" s="269" t="s">
        <v>529</v>
      </c>
      <c r="E111" s="583" t="s">
        <v>451</v>
      </c>
      <c r="F111" s="576" t="s">
        <v>452</v>
      </c>
      <c r="G111" s="584"/>
      <c r="H111" s="688"/>
      <c r="I111" s="725" t="s">
        <v>74</v>
      </c>
      <c r="J111" s="726" t="s">
        <v>73</v>
      </c>
      <c r="K111" s="725" t="s">
        <v>74</v>
      </c>
      <c r="L111" s="728" t="s">
        <v>1225</v>
      </c>
      <c r="M111" s="705">
        <v>45904</v>
      </c>
      <c r="N111" s="589">
        <v>45904</v>
      </c>
      <c r="O111" s="590"/>
      <c r="P111" s="574"/>
      <c r="Q111" s="574">
        <v>0</v>
      </c>
      <c r="R111" s="574">
        <v>0</v>
      </c>
      <c r="S111" s="575">
        <f>Q141+R111</f>
        <v>0</v>
      </c>
      <c r="T111" s="587">
        <v>0</v>
      </c>
      <c r="U111" s="588">
        <v>0</v>
      </c>
      <c r="V111" s="587">
        <v>1</v>
      </c>
      <c r="W111" s="577">
        <v>302.08</v>
      </c>
      <c r="X111" s="587">
        <v>0.5</v>
      </c>
      <c r="Y111" s="676">
        <f t="shared" si="12"/>
        <v>302.08</v>
      </c>
      <c r="Z111" s="676">
        <f t="shared" si="13"/>
        <v>302.08</v>
      </c>
      <c r="AA111" s="576" t="s">
        <v>453</v>
      </c>
    </row>
    <row r="112" spans="1:27" ht="15.75" customHeight="1" x14ac:dyDescent="0.2">
      <c r="A112" s="436" t="s">
        <v>374</v>
      </c>
      <c r="B112" s="438" t="s">
        <v>751</v>
      </c>
      <c r="C112" s="666" t="s">
        <v>531</v>
      </c>
      <c r="D112" s="648" t="s">
        <v>761</v>
      </c>
      <c r="E112" s="595" t="s">
        <v>451</v>
      </c>
      <c r="F112" s="576" t="s">
        <v>452</v>
      </c>
      <c r="G112" s="584"/>
      <c r="H112" s="688"/>
      <c r="I112" s="725" t="s">
        <v>74</v>
      </c>
      <c r="J112" s="726" t="s">
        <v>73</v>
      </c>
      <c r="K112" s="725" t="s">
        <v>74</v>
      </c>
      <c r="L112" s="728" t="s">
        <v>593</v>
      </c>
      <c r="M112" s="705">
        <v>45901</v>
      </c>
      <c r="N112" s="589">
        <v>45904</v>
      </c>
      <c r="O112" s="596"/>
      <c r="P112" s="597"/>
      <c r="Q112" s="574">
        <v>0</v>
      </c>
      <c r="R112" s="574">
        <v>0</v>
      </c>
      <c r="S112" s="575">
        <f t="shared" ref="S112:S113" si="20">Q112+R112</f>
        <v>0</v>
      </c>
      <c r="T112" s="587">
        <v>0</v>
      </c>
      <c r="U112" s="588">
        <v>0</v>
      </c>
      <c r="V112" s="587">
        <v>2</v>
      </c>
      <c r="W112" s="591">
        <v>302.08</v>
      </c>
      <c r="X112" s="587">
        <v>2</v>
      </c>
      <c r="Y112" s="676">
        <f t="shared" si="12"/>
        <v>604.16</v>
      </c>
      <c r="Z112" s="676">
        <f t="shared" si="13"/>
        <v>604.16</v>
      </c>
      <c r="AA112" s="576" t="s">
        <v>453</v>
      </c>
    </row>
    <row r="113" spans="1:27" ht="15.75" customHeight="1" x14ac:dyDescent="0.2">
      <c r="A113" s="436" t="s">
        <v>374</v>
      </c>
      <c r="B113" s="438" t="s">
        <v>751</v>
      </c>
      <c r="C113" s="661" t="s">
        <v>1076</v>
      </c>
      <c r="D113" s="269" t="s">
        <v>1077</v>
      </c>
      <c r="E113" s="568" t="s">
        <v>451</v>
      </c>
      <c r="F113" s="583" t="s">
        <v>452</v>
      </c>
      <c r="G113" s="584"/>
      <c r="H113" s="688"/>
      <c r="I113" s="725" t="s">
        <v>74</v>
      </c>
      <c r="J113" s="726" t="s">
        <v>73</v>
      </c>
      <c r="K113" s="725" t="s">
        <v>74</v>
      </c>
      <c r="L113" s="728" t="s">
        <v>593</v>
      </c>
      <c r="M113" s="706">
        <v>45908</v>
      </c>
      <c r="N113" s="589">
        <v>45908</v>
      </c>
      <c r="O113" s="596"/>
      <c r="P113" s="597"/>
      <c r="Q113" s="597">
        <v>0</v>
      </c>
      <c r="R113" s="574">
        <v>0</v>
      </c>
      <c r="S113" s="575">
        <f t="shared" si="20"/>
        <v>0</v>
      </c>
      <c r="T113" s="587">
        <v>0</v>
      </c>
      <c r="U113" s="588">
        <v>0</v>
      </c>
      <c r="V113" s="587">
        <v>1</v>
      </c>
      <c r="W113" s="591">
        <v>302.08</v>
      </c>
      <c r="X113" s="587">
        <v>0.5</v>
      </c>
      <c r="Y113" s="676">
        <f t="shared" si="12"/>
        <v>302.08</v>
      </c>
      <c r="Z113" s="676">
        <f t="shared" si="13"/>
        <v>302.08</v>
      </c>
      <c r="AA113" s="576" t="s">
        <v>453</v>
      </c>
    </row>
    <row r="114" spans="1:27" ht="15.75" customHeight="1" x14ac:dyDescent="0.2">
      <c r="A114" s="436" t="s">
        <v>374</v>
      </c>
      <c r="B114" s="438" t="s">
        <v>751</v>
      </c>
      <c r="C114" s="661" t="s">
        <v>538</v>
      </c>
      <c r="D114" s="269" t="s">
        <v>539</v>
      </c>
      <c r="E114" s="568" t="s">
        <v>451</v>
      </c>
      <c r="F114" s="583" t="s">
        <v>452</v>
      </c>
      <c r="G114" s="584"/>
      <c r="H114" s="688"/>
      <c r="I114" s="725" t="s">
        <v>74</v>
      </c>
      <c r="J114" s="726" t="s">
        <v>73</v>
      </c>
      <c r="K114" s="725" t="s">
        <v>74</v>
      </c>
      <c r="L114" s="728" t="s">
        <v>1223</v>
      </c>
      <c r="M114" s="705">
        <v>45909</v>
      </c>
      <c r="N114" s="589">
        <v>45909</v>
      </c>
      <c r="O114" s="590"/>
      <c r="P114" s="573"/>
      <c r="Q114" s="574">
        <v>0</v>
      </c>
      <c r="R114" s="574">
        <v>0</v>
      </c>
      <c r="S114" s="575">
        <f>Q144+R114</f>
        <v>0</v>
      </c>
      <c r="T114" s="587">
        <v>0</v>
      </c>
      <c r="U114" s="588">
        <v>0</v>
      </c>
      <c r="V114" s="587">
        <v>1</v>
      </c>
      <c r="W114" s="591">
        <v>302.08</v>
      </c>
      <c r="X114" s="587">
        <v>0.5</v>
      </c>
      <c r="Y114" s="676">
        <f t="shared" si="12"/>
        <v>302.08</v>
      </c>
      <c r="Z114" s="676">
        <f t="shared" si="13"/>
        <v>302.08</v>
      </c>
      <c r="AA114" s="576" t="s">
        <v>453</v>
      </c>
    </row>
    <row r="115" spans="1:27" ht="15.75" customHeight="1" x14ac:dyDescent="0.2">
      <c r="A115" s="436" t="s">
        <v>374</v>
      </c>
      <c r="B115" s="438" t="s">
        <v>751</v>
      </c>
      <c r="C115" s="661" t="s">
        <v>540</v>
      </c>
      <c r="D115" s="271" t="s">
        <v>541</v>
      </c>
      <c r="E115" s="568" t="s">
        <v>451</v>
      </c>
      <c r="F115" s="583" t="s">
        <v>452</v>
      </c>
      <c r="G115" s="584"/>
      <c r="H115" s="688"/>
      <c r="I115" s="725" t="s">
        <v>74</v>
      </c>
      <c r="J115" s="726" t="s">
        <v>73</v>
      </c>
      <c r="K115" s="725" t="s">
        <v>74</v>
      </c>
      <c r="L115" s="728" t="s">
        <v>1222</v>
      </c>
      <c r="M115" s="705">
        <v>45911</v>
      </c>
      <c r="N115" s="571">
        <v>45911</v>
      </c>
      <c r="O115" s="573"/>
      <c r="P115" s="574"/>
      <c r="Q115" s="574">
        <v>0</v>
      </c>
      <c r="R115" s="574">
        <v>0</v>
      </c>
      <c r="S115" s="575">
        <f t="shared" ref="S115" si="21">Q115+R115</f>
        <v>0</v>
      </c>
      <c r="T115" s="568">
        <v>0</v>
      </c>
      <c r="U115" s="591">
        <v>0</v>
      </c>
      <c r="V115" s="576">
        <v>1</v>
      </c>
      <c r="W115" s="591">
        <v>302.08</v>
      </c>
      <c r="X115" s="576">
        <f t="shared" ref="X115" si="22">T115+(V115*0.5)</f>
        <v>0.5</v>
      </c>
      <c r="Y115" s="675">
        <f t="shared" si="12"/>
        <v>302.08</v>
      </c>
      <c r="Z115" s="675">
        <f t="shared" si="13"/>
        <v>302.08</v>
      </c>
      <c r="AA115" s="576" t="s">
        <v>453</v>
      </c>
    </row>
    <row r="116" spans="1:27" ht="15.75" customHeight="1" x14ac:dyDescent="0.2">
      <c r="A116" s="436" t="s">
        <v>374</v>
      </c>
      <c r="B116" s="438" t="s">
        <v>751</v>
      </c>
      <c r="C116" s="661" t="s">
        <v>594</v>
      </c>
      <c r="D116" s="269" t="s">
        <v>595</v>
      </c>
      <c r="E116" s="568" t="s">
        <v>451</v>
      </c>
      <c r="F116" s="583" t="s">
        <v>452</v>
      </c>
      <c r="G116" s="600"/>
      <c r="H116" s="688"/>
      <c r="I116" s="725" t="s">
        <v>74</v>
      </c>
      <c r="J116" s="726" t="s">
        <v>73</v>
      </c>
      <c r="K116" s="725" t="s">
        <v>74</v>
      </c>
      <c r="L116" s="728" t="s">
        <v>1226</v>
      </c>
      <c r="M116" s="705">
        <v>45904</v>
      </c>
      <c r="N116" s="585">
        <v>45904</v>
      </c>
      <c r="O116" s="573"/>
      <c r="P116" s="574"/>
      <c r="Q116" s="574">
        <v>0</v>
      </c>
      <c r="R116" s="574">
        <v>0</v>
      </c>
      <c r="S116" s="575">
        <v>0</v>
      </c>
      <c r="T116" s="587">
        <v>0</v>
      </c>
      <c r="U116" s="591">
        <v>0</v>
      </c>
      <c r="V116" s="587">
        <v>1</v>
      </c>
      <c r="W116" s="577">
        <v>302.08</v>
      </c>
      <c r="X116" s="587">
        <v>0.5</v>
      </c>
      <c r="Y116" s="676">
        <f t="shared" si="12"/>
        <v>302.08</v>
      </c>
      <c r="Z116" s="676">
        <f t="shared" si="13"/>
        <v>302.08</v>
      </c>
      <c r="AA116" s="576" t="s">
        <v>453</v>
      </c>
    </row>
    <row r="117" spans="1:27" ht="15.75" customHeight="1" x14ac:dyDescent="0.2">
      <c r="A117" s="436" t="s">
        <v>374</v>
      </c>
      <c r="B117" s="438" t="s">
        <v>751</v>
      </c>
      <c r="C117" s="661" t="s">
        <v>946</v>
      </c>
      <c r="D117" s="269" t="s">
        <v>518</v>
      </c>
      <c r="E117" s="568" t="s">
        <v>451</v>
      </c>
      <c r="F117" s="655" t="s">
        <v>452</v>
      </c>
      <c r="G117" s="569"/>
      <c r="H117" s="655"/>
      <c r="I117" s="725" t="s">
        <v>74</v>
      </c>
      <c r="J117" s="726" t="s">
        <v>73</v>
      </c>
      <c r="K117" s="725" t="s">
        <v>74</v>
      </c>
      <c r="L117" s="728" t="s">
        <v>1226</v>
      </c>
      <c r="M117" s="705">
        <v>45904</v>
      </c>
      <c r="N117" s="589">
        <v>45904</v>
      </c>
      <c r="O117" s="590"/>
      <c r="P117" s="573"/>
      <c r="Q117" s="574">
        <v>0</v>
      </c>
      <c r="R117" s="574">
        <v>0</v>
      </c>
      <c r="S117" s="575">
        <f>Q146+R117</f>
        <v>0</v>
      </c>
      <c r="T117" s="587">
        <v>0</v>
      </c>
      <c r="U117" s="591">
        <v>0</v>
      </c>
      <c r="V117" s="587">
        <v>1</v>
      </c>
      <c r="W117" s="577">
        <v>302.08</v>
      </c>
      <c r="X117" s="587">
        <v>0.5</v>
      </c>
      <c r="Y117" s="676">
        <f t="shared" si="12"/>
        <v>302.08</v>
      </c>
      <c r="Z117" s="676">
        <f t="shared" si="13"/>
        <v>302.08</v>
      </c>
      <c r="AA117" s="576" t="s">
        <v>453</v>
      </c>
    </row>
    <row r="118" spans="1:27" ht="15.75" customHeight="1" x14ac:dyDescent="0.2">
      <c r="A118" s="436" t="s">
        <v>374</v>
      </c>
      <c r="B118" s="438" t="s">
        <v>751</v>
      </c>
      <c r="C118" s="661" t="s">
        <v>549</v>
      </c>
      <c r="D118" s="269" t="s">
        <v>550</v>
      </c>
      <c r="E118" s="568" t="s">
        <v>451</v>
      </c>
      <c r="F118" s="583" t="s">
        <v>452</v>
      </c>
      <c r="G118" s="584"/>
      <c r="H118" s="688"/>
      <c r="I118" s="725" t="s">
        <v>74</v>
      </c>
      <c r="J118" s="726" t="s">
        <v>73</v>
      </c>
      <c r="K118" s="725" t="s">
        <v>74</v>
      </c>
      <c r="L118" s="728" t="s">
        <v>1225</v>
      </c>
      <c r="M118" s="705">
        <v>45904</v>
      </c>
      <c r="N118" s="589">
        <v>45904</v>
      </c>
      <c r="O118" s="590"/>
      <c r="P118" s="574"/>
      <c r="Q118" s="574">
        <v>0</v>
      </c>
      <c r="R118" s="574">
        <v>0</v>
      </c>
      <c r="S118" s="575">
        <f>Q148+R118</f>
        <v>0</v>
      </c>
      <c r="T118" s="587">
        <v>0</v>
      </c>
      <c r="U118" s="588">
        <v>0</v>
      </c>
      <c r="V118" s="587">
        <v>1</v>
      </c>
      <c r="W118" s="577">
        <v>302.08</v>
      </c>
      <c r="X118" s="587">
        <v>0.5</v>
      </c>
      <c r="Y118" s="676">
        <f t="shared" si="12"/>
        <v>302.08</v>
      </c>
      <c r="Z118" s="676">
        <f t="shared" si="13"/>
        <v>302.08</v>
      </c>
      <c r="AA118" s="576" t="s">
        <v>453</v>
      </c>
    </row>
    <row r="119" spans="1:27" ht="15.75" customHeight="1" x14ac:dyDescent="0.2">
      <c r="A119" s="436" t="s">
        <v>374</v>
      </c>
      <c r="B119" s="438" t="s">
        <v>751</v>
      </c>
      <c r="C119" s="661" t="s">
        <v>497</v>
      </c>
      <c r="D119" s="269" t="s">
        <v>498</v>
      </c>
      <c r="E119" s="568" t="s">
        <v>451</v>
      </c>
      <c r="F119" s="583" t="s">
        <v>452</v>
      </c>
      <c r="G119" s="584"/>
      <c r="H119" s="690"/>
      <c r="I119" s="725" t="s">
        <v>74</v>
      </c>
      <c r="J119" s="726" t="s">
        <v>73</v>
      </c>
      <c r="K119" s="725" t="s">
        <v>74</v>
      </c>
      <c r="L119" s="728" t="s">
        <v>601</v>
      </c>
      <c r="M119" s="706">
        <v>45891</v>
      </c>
      <c r="N119" s="578">
        <v>45891</v>
      </c>
      <c r="O119" s="573"/>
      <c r="P119" s="573"/>
      <c r="Q119" s="574">
        <v>0</v>
      </c>
      <c r="R119" s="574">
        <v>0</v>
      </c>
      <c r="S119" s="575">
        <f>Q131+R119</f>
        <v>0</v>
      </c>
      <c r="T119" s="587">
        <v>1</v>
      </c>
      <c r="U119" s="588">
        <v>604.16999999999996</v>
      </c>
      <c r="V119" s="587">
        <v>0</v>
      </c>
      <c r="W119" s="591">
        <v>0</v>
      </c>
      <c r="X119" s="587">
        <v>1</v>
      </c>
      <c r="Y119" s="676">
        <f t="shared" si="12"/>
        <v>604.16999999999996</v>
      </c>
      <c r="Z119" s="676">
        <f t="shared" si="13"/>
        <v>604.16999999999996</v>
      </c>
      <c r="AA119" s="576" t="s">
        <v>453</v>
      </c>
    </row>
    <row r="120" spans="1:27" ht="15.75" customHeight="1" x14ac:dyDescent="0.2">
      <c r="A120" s="436" t="s">
        <v>374</v>
      </c>
      <c r="B120" s="438" t="s">
        <v>751</v>
      </c>
      <c r="C120" s="661" t="s">
        <v>1227</v>
      </c>
      <c r="D120" s="269" t="s">
        <v>1228</v>
      </c>
      <c r="E120" s="568" t="s">
        <v>451</v>
      </c>
      <c r="F120" s="655" t="s">
        <v>452</v>
      </c>
      <c r="G120" s="569"/>
      <c r="H120" s="655"/>
      <c r="I120" s="725" t="s">
        <v>74</v>
      </c>
      <c r="J120" s="726" t="s">
        <v>73</v>
      </c>
      <c r="K120" s="725" t="s">
        <v>74</v>
      </c>
      <c r="L120" s="728" t="s">
        <v>555</v>
      </c>
      <c r="M120" s="705">
        <v>45909</v>
      </c>
      <c r="N120" s="589">
        <v>45909</v>
      </c>
      <c r="O120" s="590"/>
      <c r="P120" s="573"/>
      <c r="Q120" s="574">
        <v>0</v>
      </c>
      <c r="R120" s="574">
        <v>0</v>
      </c>
      <c r="S120" s="575">
        <f>Q149+R120</f>
        <v>0</v>
      </c>
      <c r="T120" s="587">
        <v>0</v>
      </c>
      <c r="U120" s="591">
        <v>0</v>
      </c>
      <c r="V120" s="587">
        <v>1</v>
      </c>
      <c r="W120" s="577">
        <v>302.08</v>
      </c>
      <c r="X120" s="587">
        <v>0.5</v>
      </c>
      <c r="Y120" s="677">
        <f t="shared" si="12"/>
        <v>302.08</v>
      </c>
      <c r="Z120" s="677">
        <f t="shared" si="13"/>
        <v>302.08</v>
      </c>
      <c r="AA120" s="576" t="s">
        <v>453</v>
      </c>
    </row>
    <row r="121" spans="1:27" ht="15.75" customHeight="1" x14ac:dyDescent="0.2">
      <c r="A121" s="436" t="s">
        <v>374</v>
      </c>
      <c r="B121" s="438" t="s">
        <v>751</v>
      </c>
      <c r="C121" s="661" t="s">
        <v>1229</v>
      </c>
      <c r="D121" s="269" t="s">
        <v>1230</v>
      </c>
      <c r="E121" s="616" t="s">
        <v>451</v>
      </c>
      <c r="F121" s="655" t="s">
        <v>452</v>
      </c>
      <c r="G121" s="656"/>
      <c r="H121" s="698"/>
      <c r="I121" s="729" t="s">
        <v>74</v>
      </c>
      <c r="J121" s="730" t="s">
        <v>73</v>
      </c>
      <c r="K121" s="729" t="s">
        <v>74</v>
      </c>
      <c r="L121" s="726" t="s">
        <v>555</v>
      </c>
      <c r="M121" s="714">
        <v>45909</v>
      </c>
      <c r="N121" s="657">
        <v>45909</v>
      </c>
      <c r="O121" s="658"/>
      <c r="P121" s="658"/>
      <c r="Q121" s="620">
        <v>0</v>
      </c>
      <c r="R121" s="620">
        <v>0</v>
      </c>
      <c r="S121" s="625">
        <v>0</v>
      </c>
      <c r="T121" s="614">
        <v>0</v>
      </c>
      <c r="U121" s="626">
        <v>0</v>
      </c>
      <c r="V121" s="659">
        <v>1</v>
      </c>
      <c r="W121" s="577">
        <v>302.08</v>
      </c>
      <c r="X121" s="660">
        <v>0.5</v>
      </c>
      <c r="Y121" s="681">
        <v>302.08</v>
      </c>
      <c r="Z121" s="681">
        <v>302.08</v>
      </c>
      <c r="AA121" s="583" t="s">
        <v>453</v>
      </c>
    </row>
    <row r="122" spans="1:27" ht="28.5" x14ac:dyDescent="0.2">
      <c r="A122" s="436" t="s">
        <v>374</v>
      </c>
      <c r="B122" s="438" t="s">
        <v>133</v>
      </c>
      <c r="C122" s="670" t="s">
        <v>98</v>
      </c>
      <c r="D122" s="527" t="s">
        <v>99</v>
      </c>
      <c r="E122" s="527" t="s">
        <v>100</v>
      </c>
      <c r="F122" s="527" t="s">
        <v>1140</v>
      </c>
      <c r="G122" s="528"/>
      <c r="H122" s="699"/>
      <c r="I122" s="549" t="s">
        <v>74</v>
      </c>
      <c r="J122" s="549" t="s">
        <v>76</v>
      </c>
      <c r="K122" s="549" t="s">
        <v>74</v>
      </c>
      <c r="L122" s="731" t="s">
        <v>1141</v>
      </c>
      <c r="M122" s="715" t="s">
        <v>1142</v>
      </c>
      <c r="N122" s="529" t="s">
        <v>1142</v>
      </c>
      <c r="O122" s="530"/>
      <c r="P122" s="531"/>
      <c r="Q122" s="531">
        <v>0</v>
      </c>
      <c r="R122" s="531">
        <v>0</v>
      </c>
      <c r="S122" s="531">
        <f t="shared" ref="S122:S130" si="23">Q122+R122</f>
        <v>0</v>
      </c>
      <c r="T122" s="527">
        <v>0</v>
      </c>
      <c r="U122" s="531">
        <v>604.16999999999996</v>
      </c>
      <c r="V122" s="527">
        <v>4</v>
      </c>
      <c r="W122" s="531">
        <v>302.08</v>
      </c>
      <c r="X122" s="527">
        <v>4</v>
      </c>
      <c r="Y122" s="682">
        <v>1208.32</v>
      </c>
      <c r="Z122" s="682">
        <v>1208.32</v>
      </c>
      <c r="AA122" s="532"/>
    </row>
    <row r="123" spans="1:27" ht="57" x14ac:dyDescent="0.2">
      <c r="A123" s="436" t="s">
        <v>374</v>
      </c>
      <c r="B123" s="438" t="s">
        <v>133</v>
      </c>
      <c r="C123" s="671" t="s">
        <v>226</v>
      </c>
      <c r="D123" s="438" t="s">
        <v>1143</v>
      </c>
      <c r="E123" s="438" t="s">
        <v>228</v>
      </c>
      <c r="F123" s="438" t="s">
        <v>1144</v>
      </c>
      <c r="G123" s="523"/>
      <c r="H123" s="687"/>
      <c r="I123" s="538" t="s">
        <v>74</v>
      </c>
      <c r="J123" s="549" t="s">
        <v>76</v>
      </c>
      <c r="K123" s="538" t="s">
        <v>74</v>
      </c>
      <c r="L123" s="550" t="s">
        <v>1145</v>
      </c>
      <c r="M123" s="716" t="s">
        <v>1146</v>
      </c>
      <c r="N123" s="534" t="s">
        <v>1146</v>
      </c>
      <c r="O123" s="534"/>
      <c r="P123" s="535"/>
      <c r="Q123" s="535">
        <v>0</v>
      </c>
      <c r="R123" s="535">
        <v>0</v>
      </c>
      <c r="S123" s="536">
        <f t="shared" si="23"/>
        <v>0</v>
      </c>
      <c r="T123" s="438">
        <v>0</v>
      </c>
      <c r="U123" s="535">
        <v>0</v>
      </c>
      <c r="V123" s="438">
        <v>3</v>
      </c>
      <c r="W123" s="537">
        <v>55</v>
      </c>
      <c r="X123" s="438">
        <v>3</v>
      </c>
      <c r="Y123" s="683">
        <v>165</v>
      </c>
      <c r="Z123" s="683">
        <f t="shared" ref="Z123:Z125" si="24">S123+Y123</f>
        <v>165</v>
      </c>
      <c r="AA123" s="464"/>
    </row>
    <row r="124" spans="1:27" ht="28.5" x14ac:dyDescent="0.2">
      <c r="A124" s="436" t="s">
        <v>374</v>
      </c>
      <c r="B124" s="438" t="s">
        <v>133</v>
      </c>
      <c r="C124" s="672" t="s">
        <v>964</v>
      </c>
      <c r="D124" s="538" t="s">
        <v>125</v>
      </c>
      <c r="E124" s="539" t="s">
        <v>110</v>
      </c>
      <c r="F124" s="540" t="s">
        <v>1147</v>
      </c>
      <c r="G124" s="541"/>
      <c r="H124" s="700"/>
      <c r="I124" s="538" t="s">
        <v>74</v>
      </c>
      <c r="J124" s="549" t="s">
        <v>121</v>
      </c>
      <c r="K124" s="538" t="s">
        <v>74</v>
      </c>
      <c r="L124" s="550" t="s">
        <v>1148</v>
      </c>
      <c r="M124" s="717" t="s">
        <v>1149</v>
      </c>
      <c r="N124" s="543" t="s">
        <v>1149</v>
      </c>
      <c r="O124" s="544"/>
      <c r="P124" s="545"/>
      <c r="Q124" s="545">
        <v>0</v>
      </c>
      <c r="R124" s="545">
        <v>0</v>
      </c>
      <c r="S124" s="546">
        <f t="shared" si="23"/>
        <v>0</v>
      </c>
      <c r="T124" s="542">
        <v>0</v>
      </c>
      <c r="U124" s="545">
        <v>604.16999999999996</v>
      </c>
      <c r="V124" s="542">
        <v>2</v>
      </c>
      <c r="W124" s="545">
        <v>302.08</v>
      </c>
      <c r="X124" s="542">
        <v>2</v>
      </c>
      <c r="Y124" s="684">
        <v>604.16</v>
      </c>
      <c r="Z124" s="684">
        <f>S124+Y124</f>
        <v>604.16</v>
      </c>
      <c r="AA124" s="547"/>
    </row>
    <row r="125" spans="1:27" ht="28.5" x14ac:dyDescent="0.2">
      <c r="A125" s="436" t="s">
        <v>374</v>
      </c>
      <c r="B125" s="438" t="s">
        <v>133</v>
      </c>
      <c r="C125" s="673" t="s">
        <v>235</v>
      </c>
      <c r="D125" s="538" t="s">
        <v>236</v>
      </c>
      <c r="E125" s="538" t="s">
        <v>110</v>
      </c>
      <c r="F125" s="538" t="s">
        <v>1150</v>
      </c>
      <c r="G125" s="548"/>
      <c r="H125" s="701"/>
      <c r="I125" s="538" t="s">
        <v>74</v>
      </c>
      <c r="J125" s="549" t="s">
        <v>121</v>
      </c>
      <c r="K125" s="538" t="s">
        <v>74</v>
      </c>
      <c r="L125" s="550" t="s">
        <v>1151</v>
      </c>
      <c r="M125" s="718" t="s">
        <v>1152</v>
      </c>
      <c r="N125" s="551" t="s">
        <v>1152</v>
      </c>
      <c r="O125" s="551"/>
      <c r="P125" s="537"/>
      <c r="Q125" s="537">
        <v>0</v>
      </c>
      <c r="R125" s="537">
        <v>0</v>
      </c>
      <c r="S125" s="552">
        <f t="shared" si="23"/>
        <v>0</v>
      </c>
      <c r="T125" s="538">
        <v>0</v>
      </c>
      <c r="U125" s="537">
        <v>527.75</v>
      </c>
      <c r="V125" s="538">
        <v>5</v>
      </c>
      <c r="W125" s="537">
        <v>302.08</v>
      </c>
      <c r="X125" s="538">
        <v>5</v>
      </c>
      <c r="Y125" s="684">
        <f>(T125*U125)+(V125*W125)</f>
        <v>1510.3999999999999</v>
      </c>
      <c r="Z125" s="683">
        <f t="shared" si="24"/>
        <v>1510.3999999999999</v>
      </c>
      <c r="AA125" s="553"/>
    </row>
    <row r="126" spans="1:27" ht="28.5" x14ac:dyDescent="0.2">
      <c r="A126" s="436" t="s">
        <v>374</v>
      </c>
      <c r="B126" s="438" t="s">
        <v>133</v>
      </c>
      <c r="C126" s="671" t="s">
        <v>1153</v>
      </c>
      <c r="D126" s="438" t="s">
        <v>1154</v>
      </c>
      <c r="E126" s="438" t="s">
        <v>110</v>
      </c>
      <c r="F126" s="438" t="s">
        <v>1155</v>
      </c>
      <c r="G126" s="523"/>
      <c r="H126" s="687"/>
      <c r="I126" s="538" t="s">
        <v>74</v>
      </c>
      <c r="J126" s="549" t="s">
        <v>121</v>
      </c>
      <c r="K126" s="538" t="s">
        <v>74</v>
      </c>
      <c r="L126" s="550" t="s">
        <v>76</v>
      </c>
      <c r="M126" s="716">
        <v>45916</v>
      </c>
      <c r="N126" s="534">
        <v>45916</v>
      </c>
      <c r="O126" s="534"/>
      <c r="P126" s="535"/>
      <c r="Q126" s="535">
        <v>0</v>
      </c>
      <c r="R126" s="535">
        <v>0</v>
      </c>
      <c r="S126" s="536">
        <f t="shared" si="23"/>
        <v>0</v>
      </c>
      <c r="T126" s="438">
        <v>0</v>
      </c>
      <c r="U126" s="535">
        <v>0</v>
      </c>
      <c r="V126" s="438">
        <v>1</v>
      </c>
      <c r="W126" s="537">
        <v>302.08</v>
      </c>
      <c r="X126" s="438">
        <v>1</v>
      </c>
      <c r="Y126" s="683">
        <f t="shared" ref="Y126:Z132" si="25">(T126*U126)+(V126*W126)</f>
        <v>302.08</v>
      </c>
      <c r="Z126" s="683">
        <f>S126+Y126</f>
        <v>302.08</v>
      </c>
      <c r="AA126" s="464"/>
    </row>
    <row r="127" spans="1:27" ht="42.75" x14ac:dyDescent="0.2">
      <c r="A127" s="436" t="s">
        <v>374</v>
      </c>
      <c r="B127" s="438" t="s">
        <v>133</v>
      </c>
      <c r="C127" s="671" t="s">
        <v>101</v>
      </c>
      <c r="D127" s="438" t="s">
        <v>102</v>
      </c>
      <c r="E127" s="438" t="s">
        <v>1156</v>
      </c>
      <c r="F127" s="438" t="s">
        <v>1157</v>
      </c>
      <c r="G127" s="523"/>
      <c r="H127" s="687"/>
      <c r="I127" s="538" t="s">
        <v>74</v>
      </c>
      <c r="J127" s="549" t="s">
        <v>121</v>
      </c>
      <c r="K127" s="538" t="s">
        <v>74</v>
      </c>
      <c r="L127" s="550" t="s">
        <v>1151</v>
      </c>
      <c r="M127" s="716" t="s">
        <v>1158</v>
      </c>
      <c r="N127" s="534" t="s">
        <v>1158</v>
      </c>
      <c r="O127" s="534"/>
      <c r="P127" s="535"/>
      <c r="Q127" s="535">
        <v>0</v>
      </c>
      <c r="R127" s="535">
        <v>0</v>
      </c>
      <c r="S127" s="536">
        <f t="shared" si="23"/>
        <v>0</v>
      </c>
      <c r="T127" s="438">
        <v>0</v>
      </c>
      <c r="U127" s="535">
        <v>0</v>
      </c>
      <c r="V127" s="438">
        <v>5</v>
      </c>
      <c r="W127" s="535">
        <v>302.08</v>
      </c>
      <c r="X127" s="438">
        <v>5</v>
      </c>
      <c r="Y127" s="683">
        <v>1510.4</v>
      </c>
      <c r="Z127" s="683">
        <f t="shared" ref="Z127:Z130" si="26">S127+Y127</f>
        <v>1510.4</v>
      </c>
      <c r="AA127" s="464"/>
    </row>
    <row r="128" spans="1:27" ht="42.75" x14ac:dyDescent="0.2">
      <c r="A128" s="436" t="s">
        <v>374</v>
      </c>
      <c r="B128" s="438" t="s">
        <v>133</v>
      </c>
      <c r="C128" s="670" t="s">
        <v>843</v>
      </c>
      <c r="D128" s="527" t="s">
        <v>844</v>
      </c>
      <c r="E128" s="527" t="s">
        <v>845</v>
      </c>
      <c r="F128" s="527" t="s">
        <v>1159</v>
      </c>
      <c r="G128" s="528"/>
      <c r="H128" s="699"/>
      <c r="I128" s="549" t="s">
        <v>74</v>
      </c>
      <c r="J128" s="549" t="s">
        <v>276</v>
      </c>
      <c r="K128" s="549" t="s">
        <v>74</v>
      </c>
      <c r="L128" s="731" t="s">
        <v>1160</v>
      </c>
      <c r="M128" s="715" t="s">
        <v>1161</v>
      </c>
      <c r="N128" s="529" t="s">
        <v>1161</v>
      </c>
      <c r="O128" s="530"/>
      <c r="P128" s="531"/>
      <c r="Q128" s="531">
        <v>0</v>
      </c>
      <c r="R128" s="531">
        <v>0</v>
      </c>
      <c r="S128" s="531">
        <f t="shared" si="23"/>
        <v>0</v>
      </c>
      <c r="T128" s="527">
        <v>0</v>
      </c>
      <c r="U128" s="531">
        <v>0</v>
      </c>
      <c r="V128" s="527">
        <v>2</v>
      </c>
      <c r="W128" s="531">
        <v>302.08</v>
      </c>
      <c r="X128" s="527">
        <v>2</v>
      </c>
      <c r="Y128" s="682">
        <f t="shared" si="25"/>
        <v>604.16</v>
      </c>
      <c r="Z128" s="682">
        <f t="shared" si="26"/>
        <v>604.16</v>
      </c>
      <c r="AA128" s="532"/>
    </row>
    <row r="129" spans="1:27" ht="57" x14ac:dyDescent="0.2">
      <c r="A129" s="436" t="s">
        <v>374</v>
      </c>
      <c r="B129" s="438" t="s">
        <v>133</v>
      </c>
      <c r="C129" s="533" t="s">
        <v>108</v>
      </c>
      <c r="D129" s="438" t="s">
        <v>109</v>
      </c>
      <c r="E129" s="438" t="s">
        <v>110</v>
      </c>
      <c r="F129" s="438" t="s">
        <v>111</v>
      </c>
      <c r="G129" s="523"/>
      <c r="H129" s="687"/>
      <c r="I129" s="538" t="s">
        <v>74</v>
      </c>
      <c r="J129" s="549" t="s">
        <v>76</v>
      </c>
      <c r="K129" s="538" t="s">
        <v>74</v>
      </c>
      <c r="L129" s="550" t="s">
        <v>1162</v>
      </c>
      <c r="M129" s="716" t="s">
        <v>1163</v>
      </c>
      <c r="N129" s="534" t="s">
        <v>1163</v>
      </c>
      <c r="O129" s="534"/>
      <c r="P129" s="535"/>
      <c r="Q129" s="535">
        <v>0</v>
      </c>
      <c r="R129" s="535">
        <v>0</v>
      </c>
      <c r="S129" s="536">
        <f t="shared" si="23"/>
        <v>0</v>
      </c>
      <c r="T129" s="438">
        <v>0</v>
      </c>
      <c r="U129" s="535">
        <v>0</v>
      </c>
      <c r="V129" s="438">
        <v>8</v>
      </c>
      <c r="W129" s="537">
        <v>302.08</v>
      </c>
      <c r="X129" s="438">
        <v>8</v>
      </c>
      <c r="Y129" s="683">
        <f t="shared" si="25"/>
        <v>2416.64</v>
      </c>
      <c r="Z129" s="683">
        <f t="shared" si="26"/>
        <v>2416.64</v>
      </c>
      <c r="AA129" s="464"/>
    </row>
    <row r="130" spans="1:27" ht="15.75" customHeight="1" x14ac:dyDescent="0.2">
      <c r="A130" s="436" t="s">
        <v>374</v>
      </c>
      <c r="B130" s="438" t="s">
        <v>133</v>
      </c>
      <c r="C130" s="554" t="s">
        <v>280</v>
      </c>
      <c r="D130" s="542" t="s">
        <v>131</v>
      </c>
      <c r="E130" s="542" t="s">
        <v>184</v>
      </c>
      <c r="F130" s="542" t="s">
        <v>1164</v>
      </c>
      <c r="G130" s="541"/>
      <c r="H130" s="700"/>
      <c r="I130" s="538" t="s">
        <v>74</v>
      </c>
      <c r="J130" s="549" t="s">
        <v>78</v>
      </c>
      <c r="K130" s="538" t="s">
        <v>74</v>
      </c>
      <c r="L130" s="550" t="s">
        <v>76</v>
      </c>
      <c r="M130" s="717">
        <v>45916</v>
      </c>
      <c r="N130" s="543">
        <v>45916</v>
      </c>
      <c r="O130" s="544"/>
      <c r="P130" s="545"/>
      <c r="Q130" s="545">
        <v>0</v>
      </c>
      <c r="R130" s="545">
        <v>0</v>
      </c>
      <c r="S130" s="546">
        <f t="shared" si="23"/>
        <v>0</v>
      </c>
      <c r="T130" s="542">
        <v>0</v>
      </c>
      <c r="U130" s="545">
        <v>0</v>
      </c>
      <c r="V130" s="542">
        <v>1</v>
      </c>
      <c r="W130" s="545">
        <v>302.08</v>
      </c>
      <c r="X130" s="542">
        <v>1</v>
      </c>
      <c r="Y130" s="684">
        <f t="shared" si="25"/>
        <v>302.08</v>
      </c>
      <c r="Z130" s="684">
        <f t="shared" si="26"/>
        <v>302.08</v>
      </c>
      <c r="AA130" s="547"/>
    </row>
    <row r="131" spans="1:27" ht="15.75" customHeight="1" x14ac:dyDescent="0.2">
      <c r="A131" s="436" t="s">
        <v>374</v>
      </c>
      <c r="B131" s="438" t="s">
        <v>133</v>
      </c>
      <c r="C131" s="533" t="s">
        <v>886</v>
      </c>
      <c r="D131" s="438" t="s">
        <v>887</v>
      </c>
      <c r="E131" s="438" t="s">
        <v>888</v>
      </c>
      <c r="F131" s="542" t="s">
        <v>1164</v>
      </c>
      <c r="G131" s="523"/>
      <c r="H131" s="687"/>
      <c r="I131" s="538" t="s">
        <v>74</v>
      </c>
      <c r="J131" s="549" t="s">
        <v>78</v>
      </c>
      <c r="K131" s="538" t="s">
        <v>74</v>
      </c>
      <c r="L131" s="550" t="s">
        <v>76</v>
      </c>
      <c r="M131" s="717">
        <v>45916</v>
      </c>
      <c r="N131" s="543">
        <v>45916</v>
      </c>
      <c r="O131" s="534"/>
      <c r="P131" s="535"/>
      <c r="Q131" s="535"/>
      <c r="R131" s="535"/>
      <c r="S131" s="536"/>
      <c r="T131" s="438"/>
      <c r="U131" s="535"/>
      <c r="V131" s="438">
        <v>1</v>
      </c>
      <c r="W131" s="545">
        <v>302.08</v>
      </c>
      <c r="X131" s="438">
        <v>1</v>
      </c>
      <c r="Y131" s="684">
        <f t="shared" si="25"/>
        <v>302.08</v>
      </c>
      <c r="Z131" s="684">
        <f t="shared" si="25"/>
        <v>302.08</v>
      </c>
      <c r="AA131" s="464"/>
    </row>
    <row r="132" spans="1:27" ht="15.75" customHeight="1" x14ac:dyDescent="0.2">
      <c r="A132" s="436" t="s">
        <v>374</v>
      </c>
      <c r="B132" s="438" t="s">
        <v>133</v>
      </c>
      <c r="C132" s="554" t="s">
        <v>1165</v>
      </c>
      <c r="D132" s="542" t="s">
        <v>1166</v>
      </c>
      <c r="E132" s="542" t="s">
        <v>184</v>
      </c>
      <c r="F132" s="542" t="s">
        <v>1164</v>
      </c>
      <c r="G132" s="541"/>
      <c r="H132" s="700"/>
      <c r="I132" s="538" t="s">
        <v>74</v>
      </c>
      <c r="J132" s="549" t="s">
        <v>78</v>
      </c>
      <c r="K132" s="538" t="s">
        <v>74</v>
      </c>
      <c r="L132" s="550" t="s">
        <v>76</v>
      </c>
      <c r="M132" s="717">
        <v>45916</v>
      </c>
      <c r="N132" s="543">
        <v>45916</v>
      </c>
      <c r="O132" s="544"/>
      <c r="P132" s="545"/>
      <c r="Q132" s="545">
        <v>0</v>
      </c>
      <c r="R132" s="545">
        <v>0</v>
      </c>
      <c r="S132" s="546">
        <f t="shared" ref="S132:S138" si="27">Q132+R132</f>
        <v>0</v>
      </c>
      <c r="T132" s="542">
        <v>0</v>
      </c>
      <c r="U132" s="545">
        <v>0</v>
      </c>
      <c r="V132" s="542">
        <v>1</v>
      </c>
      <c r="W132" s="545">
        <v>302.08</v>
      </c>
      <c r="X132" s="542">
        <v>1</v>
      </c>
      <c r="Y132" s="684">
        <f t="shared" si="25"/>
        <v>302.08</v>
      </c>
      <c r="Z132" s="684">
        <f t="shared" ref="Z132" si="28">S132+Y132</f>
        <v>302.08</v>
      </c>
      <c r="AA132" s="547"/>
    </row>
    <row r="133" spans="1:27" ht="28.5" x14ac:dyDescent="0.2">
      <c r="A133" s="436" t="s">
        <v>374</v>
      </c>
      <c r="B133" s="438" t="s">
        <v>133</v>
      </c>
      <c r="C133" s="533" t="s">
        <v>116</v>
      </c>
      <c r="D133" s="438" t="s">
        <v>117</v>
      </c>
      <c r="E133" s="438" t="s">
        <v>1167</v>
      </c>
      <c r="F133" s="438" t="s">
        <v>111</v>
      </c>
      <c r="G133" s="523"/>
      <c r="H133" s="687"/>
      <c r="I133" s="538" t="s">
        <v>74</v>
      </c>
      <c r="J133" s="549" t="s">
        <v>76</v>
      </c>
      <c r="K133" s="538" t="s">
        <v>74</v>
      </c>
      <c r="L133" s="550" t="s">
        <v>1168</v>
      </c>
      <c r="M133" s="716" t="s">
        <v>1169</v>
      </c>
      <c r="N133" s="534" t="s">
        <v>1169</v>
      </c>
      <c r="O133" s="534"/>
      <c r="P133" s="535"/>
      <c r="Q133" s="535">
        <v>0</v>
      </c>
      <c r="R133" s="535">
        <v>0</v>
      </c>
      <c r="S133" s="536">
        <f t="shared" si="27"/>
        <v>0</v>
      </c>
      <c r="T133" s="438">
        <v>0</v>
      </c>
      <c r="U133" s="535">
        <v>0</v>
      </c>
      <c r="V133" s="438">
        <v>2</v>
      </c>
      <c r="W133" s="545">
        <v>302.08</v>
      </c>
      <c r="X133" s="438">
        <v>2</v>
      </c>
      <c r="Y133" s="683">
        <f>(T133*U133)+(V133*W133)</f>
        <v>604.16</v>
      </c>
      <c r="Z133" s="683">
        <f>S133+Y133</f>
        <v>604.16</v>
      </c>
      <c r="AA133" s="464"/>
    </row>
    <row r="134" spans="1:27" ht="14.25" x14ac:dyDescent="0.2">
      <c r="A134" s="436" t="s">
        <v>374</v>
      </c>
      <c r="B134" s="438" t="s">
        <v>133</v>
      </c>
      <c r="C134" s="533" t="s">
        <v>178</v>
      </c>
      <c r="D134" s="438" t="s">
        <v>179</v>
      </c>
      <c r="E134" s="438" t="s">
        <v>180</v>
      </c>
      <c r="F134" s="438" t="s">
        <v>111</v>
      </c>
      <c r="G134" s="523"/>
      <c r="H134" s="687"/>
      <c r="I134" s="538" t="s">
        <v>74</v>
      </c>
      <c r="J134" s="549" t="s">
        <v>76</v>
      </c>
      <c r="K134" s="538" t="s">
        <v>74</v>
      </c>
      <c r="L134" s="550" t="s">
        <v>121</v>
      </c>
      <c r="M134" s="716">
        <v>45912</v>
      </c>
      <c r="N134" s="534">
        <v>45912</v>
      </c>
      <c r="O134" s="534"/>
      <c r="P134" s="535"/>
      <c r="Q134" s="535">
        <v>0</v>
      </c>
      <c r="R134" s="535">
        <v>0</v>
      </c>
      <c r="S134" s="536">
        <f t="shared" si="27"/>
        <v>0</v>
      </c>
      <c r="T134" s="438">
        <v>0</v>
      </c>
      <c r="U134" s="535">
        <v>0</v>
      </c>
      <c r="V134" s="438">
        <v>1</v>
      </c>
      <c r="W134" s="545">
        <v>302.08</v>
      </c>
      <c r="X134" s="438">
        <v>1</v>
      </c>
      <c r="Y134" s="683">
        <f t="shared" ref="Y134:Y138" si="29">(T134*U134)+(V134*W134)</f>
        <v>302.08</v>
      </c>
      <c r="Z134" s="683">
        <f t="shared" ref="Z134:Z137" si="30">S134+Y134</f>
        <v>302.08</v>
      </c>
      <c r="AA134" s="464"/>
    </row>
    <row r="135" spans="1:27" ht="28.5" x14ac:dyDescent="0.2">
      <c r="A135" s="436" t="s">
        <v>374</v>
      </c>
      <c r="B135" s="438" t="s">
        <v>133</v>
      </c>
      <c r="C135" s="533" t="s">
        <v>176</v>
      </c>
      <c r="D135" s="438" t="s">
        <v>177</v>
      </c>
      <c r="E135" s="438" t="s">
        <v>110</v>
      </c>
      <c r="F135" s="438" t="s">
        <v>127</v>
      </c>
      <c r="G135" s="523"/>
      <c r="H135" s="687"/>
      <c r="I135" s="538" t="s">
        <v>74</v>
      </c>
      <c r="J135" s="549" t="s">
        <v>76</v>
      </c>
      <c r="K135" s="538" t="s">
        <v>74</v>
      </c>
      <c r="L135" s="550" t="s">
        <v>1170</v>
      </c>
      <c r="M135" s="716" t="s">
        <v>1171</v>
      </c>
      <c r="N135" s="534" t="s">
        <v>1171</v>
      </c>
      <c r="O135" s="534"/>
      <c r="P135" s="535"/>
      <c r="Q135" s="535">
        <v>0</v>
      </c>
      <c r="R135" s="535">
        <v>0</v>
      </c>
      <c r="S135" s="536">
        <f t="shared" si="27"/>
        <v>0</v>
      </c>
      <c r="T135" s="438">
        <v>0</v>
      </c>
      <c r="U135" s="535">
        <v>0</v>
      </c>
      <c r="V135" s="438">
        <v>2</v>
      </c>
      <c r="W135" s="537">
        <v>302.08</v>
      </c>
      <c r="X135" s="438">
        <v>2</v>
      </c>
      <c r="Y135" s="683">
        <f t="shared" si="29"/>
        <v>604.16</v>
      </c>
      <c r="Z135" s="683">
        <f t="shared" si="30"/>
        <v>604.16</v>
      </c>
      <c r="AA135" s="464"/>
    </row>
    <row r="136" spans="1:27" ht="28.5" x14ac:dyDescent="0.2">
      <c r="A136" s="436" t="s">
        <v>374</v>
      </c>
      <c r="B136" s="438" t="s">
        <v>133</v>
      </c>
      <c r="C136" s="555" t="s">
        <v>969</v>
      </c>
      <c r="D136" s="233" t="s">
        <v>183</v>
      </c>
      <c r="E136" s="233" t="s">
        <v>110</v>
      </c>
      <c r="F136" s="233" t="s">
        <v>1172</v>
      </c>
      <c r="G136" s="523"/>
      <c r="H136" s="702"/>
      <c r="I136" s="549" t="s">
        <v>74</v>
      </c>
      <c r="J136" s="549" t="s">
        <v>76</v>
      </c>
      <c r="K136" s="549" t="s">
        <v>74</v>
      </c>
      <c r="L136" s="731" t="s">
        <v>1173</v>
      </c>
      <c r="M136" s="719" t="s">
        <v>1174</v>
      </c>
      <c r="N136" s="556" t="s">
        <v>1174</v>
      </c>
      <c r="O136" s="556"/>
      <c r="P136" s="557"/>
      <c r="Q136" s="557">
        <v>0</v>
      </c>
      <c r="R136" s="557">
        <v>0</v>
      </c>
      <c r="S136" s="557">
        <f t="shared" si="27"/>
        <v>0</v>
      </c>
      <c r="T136" s="233">
        <v>0</v>
      </c>
      <c r="U136" s="557">
        <v>0</v>
      </c>
      <c r="V136" s="233">
        <v>2</v>
      </c>
      <c r="W136" s="557">
        <v>302.08</v>
      </c>
      <c r="X136" s="233">
        <v>2</v>
      </c>
      <c r="Y136" s="685">
        <f t="shared" si="29"/>
        <v>604.16</v>
      </c>
      <c r="Z136" s="685">
        <f t="shared" si="30"/>
        <v>604.16</v>
      </c>
      <c r="AA136" s="558"/>
    </row>
    <row r="137" spans="1:27" ht="28.5" x14ac:dyDescent="0.2">
      <c r="A137" s="436" t="s">
        <v>374</v>
      </c>
      <c r="B137" s="438" t="s">
        <v>133</v>
      </c>
      <c r="C137" s="554" t="s">
        <v>307</v>
      </c>
      <c r="D137" s="542" t="s">
        <v>126</v>
      </c>
      <c r="E137" s="542" t="s">
        <v>184</v>
      </c>
      <c r="F137" s="542" t="s">
        <v>127</v>
      </c>
      <c r="G137" s="541"/>
      <c r="H137" s="700"/>
      <c r="I137" s="538" t="s">
        <v>74</v>
      </c>
      <c r="J137" s="549" t="s">
        <v>76</v>
      </c>
      <c r="K137" s="538" t="s">
        <v>74</v>
      </c>
      <c r="L137" s="550" t="s">
        <v>1175</v>
      </c>
      <c r="M137" s="717" t="s">
        <v>1176</v>
      </c>
      <c r="N137" s="543" t="s">
        <v>1176</v>
      </c>
      <c r="O137" s="544"/>
      <c r="P137" s="545"/>
      <c r="Q137" s="545">
        <v>0</v>
      </c>
      <c r="R137" s="545">
        <v>0</v>
      </c>
      <c r="S137" s="546">
        <f t="shared" si="27"/>
        <v>0</v>
      </c>
      <c r="T137" s="542">
        <v>0</v>
      </c>
      <c r="U137" s="545">
        <v>0</v>
      </c>
      <c r="V137" s="542">
        <v>2</v>
      </c>
      <c r="W137" s="557">
        <v>302.08</v>
      </c>
      <c r="X137" s="542">
        <v>2</v>
      </c>
      <c r="Y137" s="684">
        <f t="shared" si="29"/>
        <v>604.16</v>
      </c>
      <c r="Z137" s="684">
        <f t="shared" si="30"/>
        <v>604.16</v>
      </c>
      <c r="AA137" s="547"/>
    </row>
    <row r="138" spans="1:27" ht="28.5" x14ac:dyDescent="0.2">
      <c r="A138" s="436" t="s">
        <v>374</v>
      </c>
      <c r="B138" s="438" t="s">
        <v>133</v>
      </c>
      <c r="C138" s="533" t="s">
        <v>128</v>
      </c>
      <c r="D138" s="438" t="s">
        <v>129</v>
      </c>
      <c r="E138" s="438" t="s">
        <v>112</v>
      </c>
      <c r="F138" s="438" t="s">
        <v>1177</v>
      </c>
      <c r="G138" s="523"/>
      <c r="H138" s="687"/>
      <c r="I138" s="538" t="s">
        <v>74</v>
      </c>
      <c r="J138" s="549" t="s">
        <v>76</v>
      </c>
      <c r="K138" s="538" t="s">
        <v>74</v>
      </c>
      <c r="L138" s="550" t="s">
        <v>1178</v>
      </c>
      <c r="M138" s="716" t="s">
        <v>1179</v>
      </c>
      <c r="N138" s="534" t="s">
        <v>1179</v>
      </c>
      <c r="O138" s="534"/>
      <c r="P138" s="535"/>
      <c r="Q138" s="535">
        <v>0</v>
      </c>
      <c r="R138" s="535">
        <v>0</v>
      </c>
      <c r="S138" s="536">
        <f t="shared" si="27"/>
        <v>0</v>
      </c>
      <c r="T138" s="438">
        <v>0</v>
      </c>
      <c r="U138" s="535">
        <v>0</v>
      </c>
      <c r="V138" s="438">
        <v>2</v>
      </c>
      <c r="W138" s="537">
        <v>302.08</v>
      </c>
      <c r="X138" s="438">
        <v>2</v>
      </c>
      <c r="Y138" s="683">
        <f t="shared" si="29"/>
        <v>604.16</v>
      </c>
      <c r="Z138" s="683">
        <f>S138+Y138</f>
        <v>604.16</v>
      </c>
      <c r="AA138" s="464"/>
    </row>
    <row r="139" spans="1:27" ht="15.75" customHeight="1" x14ac:dyDescent="0.2">
      <c r="A139" s="436" t="s">
        <v>374</v>
      </c>
      <c r="B139" s="435" t="s">
        <v>88</v>
      </c>
      <c r="C139" s="674" t="s">
        <v>89</v>
      </c>
      <c r="D139" s="435" t="s">
        <v>91</v>
      </c>
      <c r="E139" s="435" t="s">
        <v>90</v>
      </c>
      <c r="F139" s="435" t="s">
        <v>1180</v>
      </c>
      <c r="G139" s="523"/>
      <c r="H139" s="703"/>
      <c r="I139" s="732" t="s">
        <v>74</v>
      </c>
      <c r="J139" s="549" t="s">
        <v>83</v>
      </c>
      <c r="K139" s="732" t="s">
        <v>74</v>
      </c>
      <c r="L139" s="733" t="s">
        <v>1181</v>
      </c>
      <c r="M139" s="720">
        <v>45903</v>
      </c>
      <c r="N139" s="560">
        <v>45905</v>
      </c>
      <c r="O139" s="560"/>
      <c r="P139" s="561"/>
      <c r="Q139" s="561">
        <v>0</v>
      </c>
      <c r="R139" s="561">
        <v>0</v>
      </c>
      <c r="S139" s="562">
        <v>0</v>
      </c>
      <c r="T139" s="435">
        <v>2</v>
      </c>
      <c r="U139" s="561">
        <v>120</v>
      </c>
      <c r="V139" s="435">
        <v>0</v>
      </c>
      <c r="W139" s="561">
        <v>55</v>
      </c>
      <c r="X139" s="435">
        <v>2</v>
      </c>
      <c r="Y139" s="686">
        <v>240</v>
      </c>
      <c r="Z139" s="686">
        <v>240</v>
      </c>
      <c r="AA139" s="563" t="s">
        <v>186</v>
      </c>
    </row>
    <row r="140" spans="1:27" ht="15.75" customHeight="1" x14ac:dyDescent="0.2">
      <c r="A140" s="436" t="s">
        <v>374</v>
      </c>
      <c r="B140" s="435" t="s">
        <v>88</v>
      </c>
      <c r="C140" s="674" t="s">
        <v>89</v>
      </c>
      <c r="D140" s="435" t="s">
        <v>187</v>
      </c>
      <c r="E140" s="435" t="s">
        <v>90</v>
      </c>
      <c r="F140" s="435" t="s">
        <v>1182</v>
      </c>
      <c r="G140" s="523"/>
      <c r="H140" s="703"/>
      <c r="I140" s="732" t="s">
        <v>74</v>
      </c>
      <c r="J140" s="549" t="s">
        <v>83</v>
      </c>
      <c r="K140" s="732" t="s">
        <v>74</v>
      </c>
      <c r="L140" s="733" t="s">
        <v>73</v>
      </c>
      <c r="M140" s="720">
        <v>45909</v>
      </c>
      <c r="N140" s="560">
        <v>45911</v>
      </c>
      <c r="O140" s="560"/>
      <c r="P140" s="561"/>
      <c r="Q140" s="561">
        <v>0</v>
      </c>
      <c r="R140" s="561">
        <v>0</v>
      </c>
      <c r="S140" s="562">
        <v>0</v>
      </c>
      <c r="T140" s="435">
        <v>2</v>
      </c>
      <c r="U140" s="561">
        <v>120</v>
      </c>
      <c r="V140" s="435">
        <v>1</v>
      </c>
      <c r="W140" s="561">
        <v>55</v>
      </c>
      <c r="X140" s="435">
        <v>3</v>
      </c>
      <c r="Y140" s="686">
        <v>295</v>
      </c>
      <c r="Z140" s="686">
        <v>295</v>
      </c>
      <c r="AA140" s="563" t="s">
        <v>186</v>
      </c>
    </row>
    <row r="141" spans="1:27" ht="15.75" customHeight="1" x14ac:dyDescent="0.2">
      <c r="A141" s="436" t="s">
        <v>374</v>
      </c>
      <c r="B141" s="435" t="s">
        <v>88</v>
      </c>
      <c r="C141" s="674" t="s">
        <v>89</v>
      </c>
      <c r="D141" s="435" t="s">
        <v>899</v>
      </c>
      <c r="E141" s="435" t="s">
        <v>90</v>
      </c>
      <c r="F141" s="435" t="s">
        <v>1183</v>
      </c>
      <c r="G141" s="523"/>
      <c r="H141" s="703"/>
      <c r="I141" s="732" t="s">
        <v>74</v>
      </c>
      <c r="J141" s="549" t="s">
        <v>83</v>
      </c>
      <c r="K141" s="732" t="s">
        <v>74</v>
      </c>
      <c r="L141" s="733" t="s">
        <v>73</v>
      </c>
      <c r="M141" s="720">
        <v>45922</v>
      </c>
      <c r="N141" s="560">
        <v>45924</v>
      </c>
      <c r="O141" s="560"/>
      <c r="P141" s="561"/>
      <c r="Q141" s="561">
        <v>0</v>
      </c>
      <c r="R141" s="561">
        <v>0</v>
      </c>
      <c r="S141" s="562">
        <v>0</v>
      </c>
      <c r="T141" s="435">
        <v>2</v>
      </c>
      <c r="U141" s="561">
        <v>120</v>
      </c>
      <c r="V141" s="435">
        <v>0</v>
      </c>
      <c r="W141" s="561">
        <v>55</v>
      </c>
      <c r="X141" s="435">
        <v>2</v>
      </c>
      <c r="Y141" s="686">
        <v>240</v>
      </c>
      <c r="Z141" s="686">
        <v>240</v>
      </c>
      <c r="AA141" s="563" t="s">
        <v>186</v>
      </c>
    </row>
    <row r="142" spans="1:27" ht="15.75" customHeight="1" x14ac:dyDescent="0.2">
      <c r="A142" s="436" t="s">
        <v>374</v>
      </c>
      <c r="B142" s="435" t="s">
        <v>88</v>
      </c>
      <c r="C142" s="674" t="s">
        <v>219</v>
      </c>
      <c r="D142" s="435" t="s">
        <v>323</v>
      </c>
      <c r="E142" s="435" t="s">
        <v>79</v>
      </c>
      <c r="F142" s="199" t="s">
        <v>1184</v>
      </c>
      <c r="G142" s="523"/>
      <c r="H142" s="703"/>
      <c r="I142" s="732" t="s">
        <v>74</v>
      </c>
      <c r="J142" s="549" t="s">
        <v>83</v>
      </c>
      <c r="K142" s="732" t="s">
        <v>74</v>
      </c>
      <c r="L142" s="733" t="s">
        <v>84</v>
      </c>
      <c r="M142" s="720">
        <v>45909</v>
      </c>
      <c r="N142" s="560">
        <v>45910</v>
      </c>
      <c r="O142" s="560"/>
      <c r="P142" s="561"/>
      <c r="Q142" s="561">
        <v>0</v>
      </c>
      <c r="R142" s="561">
        <v>0</v>
      </c>
      <c r="S142" s="561">
        <v>0</v>
      </c>
      <c r="T142" s="435">
        <v>1</v>
      </c>
      <c r="U142" s="561">
        <v>604.16999999999996</v>
      </c>
      <c r="V142" s="435">
        <v>0</v>
      </c>
      <c r="W142" s="561">
        <v>302.08</v>
      </c>
      <c r="X142" s="435">
        <v>1</v>
      </c>
      <c r="Y142" s="686">
        <v>604.16999999999996</v>
      </c>
      <c r="Z142" s="686">
        <v>604.16999999999996</v>
      </c>
      <c r="AA142" s="563" t="s">
        <v>186</v>
      </c>
    </row>
    <row r="143" spans="1:27" ht="15.75" customHeight="1" x14ac:dyDescent="0.2">
      <c r="A143" s="436" t="s">
        <v>374</v>
      </c>
      <c r="B143" s="435" t="s">
        <v>88</v>
      </c>
      <c r="C143" s="674" t="s">
        <v>211</v>
      </c>
      <c r="D143" s="435" t="s">
        <v>212</v>
      </c>
      <c r="E143" s="435" t="s">
        <v>79</v>
      </c>
      <c r="F143" s="233" t="s">
        <v>1185</v>
      </c>
      <c r="G143" s="523"/>
      <c r="H143" s="435"/>
      <c r="I143" s="435" t="s">
        <v>74</v>
      </c>
      <c r="J143" s="233" t="s">
        <v>84</v>
      </c>
      <c r="K143" s="435" t="s">
        <v>74</v>
      </c>
      <c r="L143" s="559" t="s">
        <v>83</v>
      </c>
      <c r="M143" s="560">
        <v>45918</v>
      </c>
      <c r="N143" s="560">
        <v>45918</v>
      </c>
      <c r="O143" s="560"/>
      <c r="P143" s="561"/>
      <c r="Q143" s="561">
        <v>0</v>
      </c>
      <c r="R143" s="561">
        <v>0</v>
      </c>
      <c r="S143" s="562">
        <v>0</v>
      </c>
      <c r="T143" s="435">
        <v>0</v>
      </c>
      <c r="U143" s="561">
        <v>604.16999999999996</v>
      </c>
      <c r="V143" s="435">
        <v>1</v>
      </c>
      <c r="W143" s="561">
        <v>302.08</v>
      </c>
      <c r="X143" s="435">
        <v>1</v>
      </c>
      <c r="Y143" s="686">
        <v>302.08</v>
      </c>
      <c r="Z143" s="686">
        <v>302.08</v>
      </c>
      <c r="AA143" s="563" t="s">
        <v>186</v>
      </c>
    </row>
    <row r="144" spans="1:27" ht="15.75" customHeight="1" x14ac:dyDescent="0.2">
      <c r="A144" s="436" t="s">
        <v>374</v>
      </c>
      <c r="B144" s="435" t="s">
        <v>88</v>
      </c>
      <c r="C144" s="674" t="s">
        <v>1186</v>
      </c>
      <c r="D144" s="435" t="s">
        <v>1187</v>
      </c>
      <c r="E144" s="435" t="s">
        <v>82</v>
      </c>
      <c r="F144" s="199" t="s">
        <v>206</v>
      </c>
      <c r="G144" s="523"/>
      <c r="H144" s="435"/>
      <c r="I144" s="435" t="s">
        <v>74</v>
      </c>
      <c r="J144" s="233" t="s">
        <v>83</v>
      </c>
      <c r="K144" s="435" t="s">
        <v>398</v>
      </c>
      <c r="L144" s="559" t="s">
        <v>1188</v>
      </c>
      <c r="M144" s="560">
        <v>45922</v>
      </c>
      <c r="N144" s="560">
        <v>45926</v>
      </c>
      <c r="O144" s="560"/>
      <c r="P144" s="561"/>
      <c r="Q144" s="561">
        <v>0</v>
      </c>
      <c r="R144" s="561">
        <v>0</v>
      </c>
      <c r="S144" s="562">
        <v>0</v>
      </c>
      <c r="T144" s="435">
        <v>4</v>
      </c>
      <c r="U144" s="561">
        <v>604.17999999999995</v>
      </c>
      <c r="V144" s="435">
        <v>0</v>
      </c>
      <c r="W144" s="561">
        <v>302.08</v>
      </c>
      <c r="X144" s="435">
        <v>4</v>
      </c>
      <c r="Y144" s="686">
        <v>2416.6799999999998</v>
      </c>
      <c r="Z144" s="686">
        <v>2416.6799999999998</v>
      </c>
      <c r="AA144" s="563" t="s">
        <v>186</v>
      </c>
    </row>
    <row r="145" spans="1:27" ht="15.75" customHeight="1" x14ac:dyDescent="0.2">
      <c r="A145" s="436" t="s">
        <v>374</v>
      </c>
      <c r="B145" s="435" t="s">
        <v>88</v>
      </c>
      <c r="C145" s="674" t="s">
        <v>86</v>
      </c>
      <c r="D145" s="435" t="s">
        <v>94</v>
      </c>
      <c r="E145" s="435" t="s">
        <v>87</v>
      </c>
      <c r="F145" s="233" t="s">
        <v>1189</v>
      </c>
      <c r="G145" s="523"/>
      <c r="H145" s="435"/>
      <c r="I145" s="435" t="s">
        <v>74</v>
      </c>
      <c r="J145" s="233" t="s">
        <v>83</v>
      </c>
      <c r="K145" s="435" t="s">
        <v>74</v>
      </c>
      <c r="L145" s="559" t="s">
        <v>1190</v>
      </c>
      <c r="M145" s="560">
        <v>45909</v>
      </c>
      <c r="N145" s="560">
        <v>45911</v>
      </c>
      <c r="O145" s="560"/>
      <c r="P145" s="561"/>
      <c r="Q145" s="561">
        <v>0</v>
      </c>
      <c r="R145" s="561">
        <v>0</v>
      </c>
      <c r="S145" s="562">
        <v>0</v>
      </c>
      <c r="T145" s="435">
        <v>2</v>
      </c>
      <c r="U145" s="561">
        <v>604.16999999999996</v>
      </c>
      <c r="V145" s="435">
        <v>0</v>
      </c>
      <c r="W145" s="561">
        <v>302.08</v>
      </c>
      <c r="X145" s="435">
        <v>2</v>
      </c>
      <c r="Y145" s="686">
        <v>1208.3399999999999</v>
      </c>
      <c r="Z145" s="686">
        <v>1208.3399999999999</v>
      </c>
      <c r="AA145" s="563" t="s">
        <v>186</v>
      </c>
    </row>
    <row r="146" spans="1:27" ht="28.5" x14ac:dyDescent="0.2">
      <c r="A146" s="436" t="s">
        <v>374</v>
      </c>
      <c r="B146" s="435" t="s">
        <v>88</v>
      </c>
      <c r="C146" s="674" t="s">
        <v>86</v>
      </c>
      <c r="D146" s="435" t="s">
        <v>92</v>
      </c>
      <c r="E146" s="435" t="s">
        <v>87</v>
      </c>
      <c r="F146" s="233" t="s">
        <v>1191</v>
      </c>
      <c r="G146" s="523"/>
      <c r="H146" s="435"/>
      <c r="I146" s="435" t="s">
        <v>74</v>
      </c>
      <c r="J146" s="233" t="s">
        <v>83</v>
      </c>
      <c r="K146" s="435" t="s">
        <v>74</v>
      </c>
      <c r="L146" s="559" t="s">
        <v>1192</v>
      </c>
      <c r="M146" s="560">
        <v>45922</v>
      </c>
      <c r="N146" s="560">
        <v>45924</v>
      </c>
      <c r="O146" s="560"/>
      <c r="P146" s="561"/>
      <c r="Q146" s="561">
        <v>0</v>
      </c>
      <c r="R146" s="561">
        <v>0</v>
      </c>
      <c r="S146" s="562">
        <v>0</v>
      </c>
      <c r="T146" s="435">
        <v>2</v>
      </c>
      <c r="U146" s="561">
        <v>604.16999999999996</v>
      </c>
      <c r="V146" s="435">
        <v>0</v>
      </c>
      <c r="W146" s="561">
        <v>302.08</v>
      </c>
      <c r="X146" s="435">
        <v>2</v>
      </c>
      <c r="Y146" s="686">
        <v>1208.3399999999999</v>
      </c>
      <c r="Z146" s="686">
        <v>1208.3399999999999</v>
      </c>
      <c r="AA146" s="563" t="s">
        <v>186</v>
      </c>
    </row>
    <row r="147" spans="1:27" ht="28.5" x14ac:dyDescent="0.2">
      <c r="A147" s="436" t="s">
        <v>374</v>
      </c>
      <c r="B147" s="435" t="s">
        <v>88</v>
      </c>
      <c r="C147" s="674" t="s">
        <v>330</v>
      </c>
      <c r="D147" s="435" t="s">
        <v>93</v>
      </c>
      <c r="E147" s="435" t="s">
        <v>82</v>
      </c>
      <c r="F147" s="435" t="s">
        <v>206</v>
      </c>
      <c r="G147" s="523"/>
      <c r="H147" s="435"/>
      <c r="I147" s="435" t="s">
        <v>74</v>
      </c>
      <c r="J147" s="233" t="s">
        <v>80</v>
      </c>
      <c r="K147" s="435" t="s">
        <v>74</v>
      </c>
      <c r="L147" s="435" t="s">
        <v>1193</v>
      </c>
      <c r="M147" s="560" t="s">
        <v>1194</v>
      </c>
      <c r="N147" s="560" t="s">
        <v>1195</v>
      </c>
      <c r="O147" s="560"/>
      <c r="P147" s="561"/>
      <c r="Q147" s="561">
        <v>0</v>
      </c>
      <c r="R147" s="561">
        <v>0</v>
      </c>
      <c r="S147" s="562">
        <v>0</v>
      </c>
      <c r="T147" s="435">
        <v>4</v>
      </c>
      <c r="U147" s="561">
        <v>604.16999999999996</v>
      </c>
      <c r="V147" s="435">
        <v>1</v>
      </c>
      <c r="W147" s="561">
        <v>302.08</v>
      </c>
      <c r="X147" s="435">
        <v>5</v>
      </c>
      <c r="Y147" s="686">
        <v>2718.76</v>
      </c>
      <c r="Z147" s="686">
        <v>2718.76</v>
      </c>
      <c r="AA147" s="563" t="s">
        <v>186</v>
      </c>
    </row>
    <row r="148" spans="1:27" ht="15.75" customHeight="1" x14ac:dyDescent="0.2">
      <c r="A148" s="5"/>
      <c r="B148" s="4"/>
      <c r="C148" s="6"/>
      <c r="D148" s="7"/>
      <c r="E148" s="7"/>
      <c r="F148" s="7"/>
      <c r="G148" s="8"/>
      <c r="H148" s="8"/>
      <c r="I148" s="8"/>
      <c r="J148" s="8"/>
      <c r="K148" s="4"/>
      <c r="L148" s="4"/>
      <c r="M148" s="4"/>
      <c r="N148" s="4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15.75" customHeight="1" x14ac:dyDescent="0.25">
      <c r="A149" s="1024" t="s">
        <v>16</v>
      </c>
      <c r="B149" s="1024"/>
      <c r="C149" s="1024"/>
      <c r="D149" s="1024"/>
      <c r="E149" s="1024"/>
      <c r="F149" s="1024"/>
      <c r="G149" s="1024"/>
      <c r="H149" s="1024"/>
      <c r="I149" s="1024"/>
      <c r="J149" s="1024"/>
      <c r="K149" s="1024"/>
      <c r="L149" s="1024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ht="15.75" customHeight="1" x14ac:dyDescent="0.2">
      <c r="A150" s="1021" t="s">
        <v>17</v>
      </c>
      <c r="B150" s="1022"/>
      <c r="C150" s="1022"/>
      <c r="D150" s="1022"/>
      <c r="E150" s="1022"/>
      <c r="F150" s="1022"/>
      <c r="G150" s="1022"/>
      <c r="H150" s="1022"/>
      <c r="I150" s="1022"/>
      <c r="J150" s="1022"/>
      <c r="K150" s="1022"/>
      <c r="L150" s="1023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spans="1:27" ht="15.75" customHeight="1" x14ac:dyDescent="0.2">
      <c r="A151" s="1018" t="s">
        <v>18</v>
      </c>
      <c r="B151" s="1019"/>
      <c r="C151" s="1019"/>
      <c r="D151" s="1019"/>
      <c r="E151" s="1019"/>
      <c r="F151" s="1019"/>
      <c r="G151" s="1019"/>
      <c r="H151" s="1019"/>
      <c r="I151" s="1019"/>
      <c r="J151" s="1019"/>
      <c r="K151" s="1019"/>
      <c r="L151" s="1020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spans="1:27" ht="15.75" customHeight="1" x14ac:dyDescent="0.2">
      <c r="A152" s="1018" t="s">
        <v>19</v>
      </c>
      <c r="B152" s="1019"/>
      <c r="C152" s="1019"/>
      <c r="D152" s="1019"/>
      <c r="E152" s="1019"/>
      <c r="F152" s="1019"/>
      <c r="G152" s="1019"/>
      <c r="H152" s="1019"/>
      <c r="I152" s="1019"/>
      <c r="J152" s="1019"/>
      <c r="K152" s="1019"/>
      <c r="L152" s="1020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spans="1:27" ht="15.75" customHeight="1" x14ac:dyDescent="0.2">
      <c r="A153" s="1018" t="s">
        <v>20</v>
      </c>
      <c r="B153" s="1019"/>
      <c r="C153" s="1019"/>
      <c r="D153" s="1019"/>
      <c r="E153" s="1019"/>
      <c r="F153" s="1019"/>
      <c r="G153" s="1019"/>
      <c r="H153" s="1019"/>
      <c r="I153" s="1019"/>
      <c r="J153" s="1019"/>
      <c r="K153" s="1019"/>
      <c r="L153" s="1020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15.75" customHeight="1" x14ac:dyDescent="0.2">
      <c r="A154" s="1018" t="s">
        <v>21</v>
      </c>
      <c r="B154" s="1019"/>
      <c r="C154" s="1019"/>
      <c r="D154" s="1019"/>
      <c r="E154" s="1019"/>
      <c r="F154" s="1019"/>
      <c r="G154" s="1019"/>
      <c r="H154" s="1019"/>
      <c r="I154" s="1019"/>
      <c r="J154" s="1019"/>
      <c r="K154" s="1019"/>
      <c r="L154" s="1020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ht="15.75" customHeight="1" x14ac:dyDescent="0.2">
      <c r="A155" s="1018" t="s">
        <v>22</v>
      </c>
      <c r="B155" s="1019"/>
      <c r="C155" s="1019"/>
      <c r="D155" s="1019"/>
      <c r="E155" s="1019"/>
      <c r="F155" s="1019"/>
      <c r="G155" s="1019"/>
      <c r="H155" s="1019"/>
      <c r="I155" s="1019"/>
      <c r="J155" s="1019"/>
      <c r="K155" s="1019"/>
      <c r="L155" s="1020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spans="1:27" ht="15.75" customHeight="1" x14ac:dyDescent="0.2">
      <c r="A156" s="1018" t="s">
        <v>23</v>
      </c>
      <c r="B156" s="1019"/>
      <c r="C156" s="1019"/>
      <c r="D156" s="1019"/>
      <c r="E156" s="1019"/>
      <c r="F156" s="1019"/>
      <c r="G156" s="1019"/>
      <c r="H156" s="1019"/>
      <c r="I156" s="1019"/>
      <c r="J156" s="1019"/>
      <c r="K156" s="1019"/>
      <c r="L156" s="1020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spans="1:27" ht="15.75" customHeight="1" x14ac:dyDescent="0.2">
      <c r="A157" s="1018" t="s">
        <v>49</v>
      </c>
      <c r="B157" s="1019"/>
      <c r="C157" s="1019"/>
      <c r="D157" s="1019"/>
      <c r="E157" s="1019"/>
      <c r="F157" s="1019"/>
      <c r="G157" s="1019"/>
      <c r="H157" s="1019"/>
      <c r="I157" s="1019"/>
      <c r="J157" s="1019"/>
      <c r="K157" s="1019"/>
      <c r="L157" s="1020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spans="1:27" ht="15.75" customHeight="1" x14ac:dyDescent="0.2">
      <c r="A158" s="1018" t="s">
        <v>50</v>
      </c>
      <c r="B158" s="1019"/>
      <c r="C158" s="1019"/>
      <c r="D158" s="1019"/>
      <c r="E158" s="1019"/>
      <c r="F158" s="1019"/>
      <c r="G158" s="1019"/>
      <c r="H158" s="1019"/>
      <c r="I158" s="1019"/>
      <c r="J158" s="1019"/>
      <c r="K158" s="1019"/>
      <c r="L158" s="1020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15.75" customHeight="1" x14ac:dyDescent="0.2">
      <c r="A159" s="1018" t="s">
        <v>51</v>
      </c>
      <c r="B159" s="1019"/>
      <c r="C159" s="1019"/>
      <c r="D159" s="1019"/>
      <c r="E159" s="1019"/>
      <c r="F159" s="1019"/>
      <c r="G159" s="1019"/>
      <c r="H159" s="1019"/>
      <c r="I159" s="1019"/>
      <c r="J159" s="1019"/>
      <c r="K159" s="1019"/>
      <c r="L159" s="1020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ht="15.75" customHeight="1" x14ac:dyDescent="0.2">
      <c r="A160" s="1018" t="s">
        <v>52</v>
      </c>
      <c r="B160" s="1019"/>
      <c r="C160" s="1019"/>
      <c r="D160" s="1019"/>
      <c r="E160" s="1019"/>
      <c r="F160" s="1019"/>
      <c r="G160" s="1019"/>
      <c r="H160" s="1019"/>
      <c r="I160" s="1019"/>
      <c r="J160" s="1019"/>
      <c r="K160" s="1019"/>
      <c r="L160" s="1020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spans="1:27" ht="15.75" customHeight="1" x14ac:dyDescent="0.2">
      <c r="A161" s="1018" t="s">
        <v>53</v>
      </c>
      <c r="B161" s="1019"/>
      <c r="C161" s="1019"/>
      <c r="D161" s="1019"/>
      <c r="E161" s="1019"/>
      <c r="F161" s="1019"/>
      <c r="G161" s="1019"/>
      <c r="H161" s="1019"/>
      <c r="I161" s="1019"/>
      <c r="J161" s="1019"/>
      <c r="K161" s="1019"/>
      <c r="L161" s="1020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spans="1:27" ht="15.75" customHeight="1" x14ac:dyDescent="0.2">
      <c r="A162" s="1018" t="s">
        <v>54</v>
      </c>
      <c r="B162" s="1019"/>
      <c r="C162" s="1019"/>
      <c r="D162" s="1019"/>
      <c r="E162" s="1019"/>
      <c r="F162" s="1019"/>
      <c r="G162" s="1019"/>
      <c r="H162" s="1019"/>
      <c r="I162" s="1019"/>
      <c r="J162" s="1019"/>
      <c r="K162" s="1019"/>
      <c r="L162" s="1020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spans="1:27" ht="15.75" customHeight="1" x14ac:dyDescent="0.2">
      <c r="A163" s="1018" t="s">
        <v>55</v>
      </c>
      <c r="B163" s="1019"/>
      <c r="C163" s="1019"/>
      <c r="D163" s="1019"/>
      <c r="E163" s="1019"/>
      <c r="F163" s="1019"/>
      <c r="G163" s="1019"/>
      <c r="H163" s="1019"/>
      <c r="I163" s="1019"/>
      <c r="J163" s="1019"/>
      <c r="K163" s="1019"/>
      <c r="L163" s="1020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spans="1:27" ht="15.75" customHeight="1" x14ac:dyDescent="0.2">
      <c r="A164" s="1018" t="s">
        <v>56</v>
      </c>
      <c r="B164" s="1019"/>
      <c r="C164" s="1019"/>
      <c r="D164" s="1019"/>
      <c r="E164" s="1019"/>
      <c r="F164" s="1019"/>
      <c r="G164" s="1019"/>
      <c r="H164" s="1019"/>
      <c r="I164" s="1019"/>
      <c r="J164" s="1019"/>
      <c r="K164" s="1019"/>
      <c r="L164" s="1020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spans="1:27" ht="15.75" customHeight="1" x14ac:dyDescent="0.2">
      <c r="A165" s="1018" t="s">
        <v>57</v>
      </c>
      <c r="B165" s="1019"/>
      <c r="C165" s="1019"/>
      <c r="D165" s="1019"/>
      <c r="E165" s="1019"/>
      <c r="F165" s="1019"/>
      <c r="G165" s="1019"/>
      <c r="H165" s="1019"/>
      <c r="I165" s="1019"/>
      <c r="J165" s="1019"/>
      <c r="K165" s="1019"/>
      <c r="L165" s="1020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spans="1:27" ht="15.75" customHeight="1" x14ac:dyDescent="0.2">
      <c r="A166" s="1018" t="s">
        <v>58</v>
      </c>
      <c r="B166" s="1019"/>
      <c r="C166" s="1019"/>
      <c r="D166" s="1019"/>
      <c r="E166" s="1019"/>
      <c r="F166" s="1019"/>
      <c r="G166" s="1019"/>
      <c r="H166" s="1019"/>
      <c r="I166" s="1019"/>
      <c r="J166" s="1019"/>
      <c r="K166" s="1019"/>
      <c r="L166" s="1020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spans="1:27" ht="15.75" customHeight="1" x14ac:dyDescent="0.2">
      <c r="A167" s="1018" t="s">
        <v>59</v>
      </c>
      <c r="B167" s="1019"/>
      <c r="C167" s="1019"/>
      <c r="D167" s="1019"/>
      <c r="E167" s="1019"/>
      <c r="F167" s="1019"/>
      <c r="G167" s="1019"/>
      <c r="H167" s="1019"/>
      <c r="I167" s="1019"/>
      <c r="J167" s="1019"/>
      <c r="K167" s="1019"/>
      <c r="L167" s="1020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spans="1:27" ht="15.75" customHeight="1" x14ac:dyDescent="0.2">
      <c r="A168" s="1018" t="s">
        <v>60</v>
      </c>
      <c r="B168" s="1019"/>
      <c r="C168" s="1019"/>
      <c r="D168" s="1019"/>
      <c r="E168" s="1019"/>
      <c r="F168" s="1019"/>
      <c r="G168" s="1019"/>
      <c r="H168" s="1019"/>
      <c r="I168" s="1019"/>
      <c r="J168" s="1019"/>
      <c r="K168" s="1019"/>
      <c r="L168" s="1020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spans="1:27" ht="15.75" customHeight="1" x14ac:dyDescent="0.2">
      <c r="A169" s="1018" t="s">
        <v>61</v>
      </c>
      <c r="B169" s="1019"/>
      <c r="C169" s="1019"/>
      <c r="D169" s="1019"/>
      <c r="E169" s="1019"/>
      <c r="F169" s="1019"/>
      <c r="G169" s="1019"/>
      <c r="H169" s="1019"/>
      <c r="I169" s="1019"/>
      <c r="J169" s="1019"/>
      <c r="K169" s="1019"/>
      <c r="L169" s="1020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spans="1:27" ht="15.75" customHeight="1" x14ac:dyDescent="0.2">
      <c r="A170" s="1018" t="s">
        <v>62</v>
      </c>
      <c r="B170" s="1019"/>
      <c r="C170" s="1019"/>
      <c r="D170" s="1019"/>
      <c r="E170" s="1019"/>
      <c r="F170" s="1019"/>
      <c r="G170" s="1019"/>
      <c r="H170" s="1019"/>
      <c r="I170" s="1019"/>
      <c r="J170" s="1019"/>
      <c r="K170" s="1019"/>
      <c r="L170" s="1020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spans="1:27" ht="15.75" customHeight="1" x14ac:dyDescent="0.2">
      <c r="A171" s="1018" t="s">
        <v>63</v>
      </c>
      <c r="B171" s="1019"/>
      <c r="C171" s="1019"/>
      <c r="D171" s="1019"/>
      <c r="E171" s="1019"/>
      <c r="F171" s="1019"/>
      <c r="G171" s="1019"/>
      <c r="H171" s="1019"/>
      <c r="I171" s="1019"/>
      <c r="J171" s="1019"/>
      <c r="K171" s="1019"/>
      <c r="L171" s="1020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spans="1:27" ht="15.75" customHeight="1" x14ac:dyDescent="0.2">
      <c r="A172" s="1018" t="s">
        <v>64</v>
      </c>
      <c r="B172" s="1019"/>
      <c r="C172" s="1019"/>
      <c r="D172" s="1019"/>
      <c r="E172" s="1019"/>
      <c r="F172" s="1019"/>
      <c r="G172" s="1019"/>
      <c r="H172" s="1019"/>
      <c r="I172" s="1019"/>
      <c r="J172" s="1019"/>
      <c r="K172" s="1019"/>
      <c r="L172" s="1020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spans="1:27" ht="15.75" customHeight="1" x14ac:dyDescent="0.2">
      <c r="A173" s="1018" t="s">
        <v>65</v>
      </c>
      <c r="B173" s="1019"/>
      <c r="C173" s="1019"/>
      <c r="D173" s="1019"/>
      <c r="E173" s="1019"/>
      <c r="F173" s="1019"/>
      <c r="G173" s="1019"/>
      <c r="H173" s="1019"/>
      <c r="I173" s="1019"/>
      <c r="J173" s="1019"/>
      <c r="K173" s="1019"/>
      <c r="L173" s="1020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spans="1:27" ht="15.75" customHeight="1" x14ac:dyDescent="0.2">
      <c r="A174" s="1018" t="s">
        <v>66</v>
      </c>
      <c r="B174" s="1019"/>
      <c r="C174" s="1019"/>
      <c r="D174" s="1019"/>
      <c r="E174" s="1019"/>
      <c r="F174" s="1019"/>
      <c r="G174" s="1019"/>
      <c r="H174" s="1019"/>
      <c r="I174" s="1019"/>
      <c r="J174" s="1019"/>
      <c r="K174" s="1019"/>
      <c r="L174" s="1020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spans="1:27" ht="15.75" customHeight="1" x14ac:dyDescent="0.2">
      <c r="A175" s="1018" t="s">
        <v>67</v>
      </c>
      <c r="B175" s="1019"/>
      <c r="C175" s="1019"/>
      <c r="D175" s="1019"/>
      <c r="E175" s="1019"/>
      <c r="F175" s="1019"/>
      <c r="G175" s="1019"/>
      <c r="H175" s="1019"/>
      <c r="I175" s="1019"/>
      <c r="J175" s="1019"/>
      <c r="K175" s="1019"/>
      <c r="L175" s="1020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spans="1:27" ht="15.75" customHeight="1" x14ac:dyDescent="0.2">
      <c r="A176" s="1018" t="s">
        <v>68</v>
      </c>
      <c r="B176" s="1019"/>
      <c r="C176" s="1019"/>
      <c r="D176" s="1019"/>
      <c r="E176" s="1019"/>
      <c r="F176" s="1019"/>
      <c r="G176" s="1019"/>
      <c r="H176" s="1019"/>
      <c r="I176" s="1019"/>
      <c r="J176" s="1019"/>
      <c r="K176" s="1019"/>
      <c r="L176" s="1020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spans="1:27" ht="15.75" customHeight="1" x14ac:dyDescent="0.2">
      <c r="A177" s="1018" t="s">
        <v>69</v>
      </c>
      <c r="B177" s="1019"/>
      <c r="C177" s="1019"/>
      <c r="D177" s="1019"/>
      <c r="E177" s="1019"/>
      <c r="F177" s="1019"/>
      <c r="G177" s="1019"/>
      <c r="H177" s="1019"/>
      <c r="I177" s="1019"/>
      <c r="J177" s="1019"/>
      <c r="K177" s="1019"/>
      <c r="L177" s="1020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spans="1:27" ht="15.75" customHeight="1" x14ac:dyDescent="0.2">
      <c r="A178" s="1018" t="s">
        <v>70</v>
      </c>
      <c r="B178" s="1019"/>
      <c r="C178" s="1019"/>
      <c r="D178" s="1019"/>
      <c r="E178" s="1019"/>
      <c r="F178" s="1019"/>
      <c r="G178" s="1019"/>
      <c r="H178" s="1019"/>
      <c r="I178" s="1019"/>
      <c r="J178" s="1019"/>
      <c r="K178" s="1019"/>
      <c r="L178" s="1020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ht="15.75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spans="1:27" ht="15.75" customHeight="1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spans="1:27" ht="15.75" customHeight="1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spans="1:27" ht="15.75" customHeight="1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spans="1:27" ht="15.75" customHeight="1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spans="1:27" ht="15.75" customHeight="1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5.75" customHeight="1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5.75" customHeight="1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spans="1:27" ht="15.75" customHeight="1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spans="1:27" ht="15.75" customHeight="1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spans="1:27" ht="15.75" customHeight="1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spans="1:27" ht="15.75" customHeight="1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spans="1:27" ht="15.75" customHeight="1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spans="1:27" ht="15.75" customHeight="1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spans="1:27" ht="15.75" customHeight="1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spans="1:27" ht="15.75" customHeight="1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spans="1:27" ht="15.75" customHeight="1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spans="1:27" ht="15.75" customHeight="1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spans="1:27" ht="15.75" customHeight="1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spans="1:27" ht="15.75" customHeight="1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spans="1:27" ht="15.75" customHeight="1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spans="1:27" ht="15.75" customHeight="1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spans="1:27" ht="15.75" customHeight="1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spans="1:27" ht="15.75" customHeight="1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spans="1:27" ht="15.75" customHeight="1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spans="1:27" ht="15.75" customHeight="1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spans="1:27" ht="15.75" customHeight="1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spans="1:27" ht="15.75" customHeight="1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spans="1:27" ht="15.75" customHeight="1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spans="1:27" ht="15.75" customHeight="1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spans="1:27" ht="15.75" customHeight="1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spans="1:27" ht="15.75" customHeight="1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spans="1:27" ht="15.75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spans="1:27" ht="15.75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spans="1:27" ht="15.75" customHeight="1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spans="1:27" ht="15.75" customHeight="1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spans="1:27" ht="15.75" customHeight="1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spans="1:27" ht="15.75" customHeight="1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spans="1:27" ht="15.75" customHeight="1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spans="1:27" ht="15.75" customHeight="1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spans="1:27" ht="15.75" customHeight="1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spans="1:27" ht="15.75" customHeight="1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spans="1:27" ht="15.75" customHeight="1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spans="1:27" ht="15.75" customHeight="1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spans="1:27" ht="15.75" customHeight="1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spans="1:27" ht="15.75" customHeight="1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spans="1:27" ht="15.75" customHeight="1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spans="1:27" ht="15.75" customHeight="1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spans="1:27" ht="15.75" customHeight="1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spans="1:27" ht="15.75" customHeight="1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spans="1:27" ht="15.75" customHeight="1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spans="1:27" ht="15.75" customHeight="1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spans="1:27" ht="15.75" customHeight="1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spans="1:27" ht="15.75" customHeight="1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spans="1:27" ht="15.75" customHeight="1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spans="1:27" ht="15.75" customHeight="1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spans="1:27" ht="15.75" customHeight="1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spans="1:27" ht="15.75" customHeight="1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spans="1:27" ht="15.75" customHeight="1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spans="1:27" ht="15.75" customHeight="1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spans="1:27" ht="15.75" customHeight="1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spans="1:27" ht="15.75" customHeight="1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spans="1:27" ht="15.75" customHeight="1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spans="1:27" ht="15.75" customHeight="1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spans="1:27" ht="15.75" customHeight="1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spans="1:27" ht="15.75" customHeight="1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spans="1:27" ht="15.75" customHeight="1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spans="1:27" ht="15.75" customHeight="1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spans="1:27" ht="15.75" customHeight="1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spans="1:27" ht="15.75" customHeight="1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spans="1:27" ht="15.75" customHeight="1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spans="1:27" ht="15.75" customHeight="1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spans="1:27" ht="15.75" customHeight="1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spans="1:27" ht="15.75" customHeight="1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spans="1:27" ht="15.75" customHeight="1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spans="1:27" ht="15.75" customHeight="1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spans="1:27" ht="15.75" customHeight="1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spans="1:27" ht="15.75" customHeight="1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spans="1:27" ht="15.75" customHeight="1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spans="1:27" ht="15.75" customHeight="1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spans="1:27" ht="15.75" customHeight="1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spans="1:27" ht="15.75" customHeight="1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spans="1:27" ht="15.75" customHeight="1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spans="1:27" ht="15.75" customHeight="1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spans="1:27" ht="15.75" customHeight="1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spans="1:27" ht="15.75" customHeight="1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spans="1:27" ht="15.75" customHeight="1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spans="1:27" ht="15.75" customHeight="1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spans="1:27" ht="15.75" customHeight="1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spans="1:27" ht="15.75" customHeight="1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spans="1:27" ht="15.75" customHeight="1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spans="1:27" ht="15.75" customHeight="1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spans="1:27" ht="15.75" customHeight="1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spans="1:27" ht="15.75" customHeight="1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spans="1:27" ht="15.75" customHeight="1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spans="1:27" ht="15.75" customHeight="1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spans="1:27" ht="15.75" customHeight="1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spans="1:27" ht="15.75" customHeight="1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spans="1:27" ht="15.75" customHeight="1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spans="1:27" ht="15.75" customHeight="1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spans="1:27" ht="15.75" customHeight="1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spans="1:27" ht="15.75" customHeight="1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spans="1:27" ht="15.75" customHeight="1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customHeight="1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customHeight="1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customHeight="1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customHeight="1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customHeight="1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customHeight="1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spans="1:27" ht="15.75" customHeight="1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spans="1:27" ht="15.75" customHeight="1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spans="1:27" ht="15.75" customHeight="1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spans="1:27" ht="15.75" customHeight="1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spans="1:27" ht="15.75" customHeight="1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spans="1:27" ht="15.75" customHeight="1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spans="1:27" ht="15.75" customHeight="1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spans="1:27" ht="15.75" customHeight="1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spans="1:27" ht="15.75" customHeight="1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spans="1:27" ht="15.75" customHeight="1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spans="1:27" ht="15.75" customHeight="1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spans="1:27" ht="15.75" customHeight="1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spans="1:27" ht="15.75" customHeight="1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spans="1:27" ht="15.75" customHeight="1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spans="1:27" ht="15.75" customHeight="1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spans="1:27" ht="15.75" customHeight="1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spans="1:27" ht="15.75" customHeight="1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spans="1:27" ht="15.75" customHeight="1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spans="1:27" ht="15.75" customHeight="1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spans="1:27" ht="15.75" customHeight="1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spans="1:27" ht="15.75" customHeight="1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spans="1:27" ht="15.75" customHeight="1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spans="1:27" ht="15.75" customHeight="1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spans="1:27" ht="15.75" customHeight="1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spans="1:27" ht="15.75" customHeight="1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spans="1:27" ht="15.75" customHeight="1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spans="1:27" ht="15.75" customHeight="1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spans="1:27" ht="15.75" customHeight="1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spans="1:27" ht="15.75" customHeight="1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spans="1:27" ht="15.75" customHeight="1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spans="1:27" ht="15.75" customHeight="1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spans="1:27" ht="15.75" customHeight="1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spans="1:27" ht="15.75" customHeight="1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spans="1:27" ht="15.75" customHeight="1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spans="1:27" ht="15.75" customHeight="1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spans="1:27" ht="15.75" customHeight="1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spans="1:27" ht="15.75" customHeight="1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spans="1:27" ht="15.75" customHeight="1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spans="1:27" ht="15.75" customHeight="1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spans="1:27" ht="15.75" customHeight="1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spans="1:27" ht="15.75" customHeight="1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spans="1:27" ht="15.75" customHeight="1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spans="1:27" ht="15.75" customHeight="1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spans="1:27" ht="15.75" customHeight="1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spans="1:27" ht="15.75" customHeight="1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spans="1:27" ht="15.75" customHeight="1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spans="1:27" ht="15.75" customHeight="1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spans="1:27" ht="15.75" customHeight="1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spans="1:27" ht="15.75" customHeight="1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spans="1:27" ht="15.75" customHeight="1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spans="1:27" ht="15.75" customHeight="1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spans="1:27" ht="15.75" customHeight="1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spans="1:27" ht="15.75" customHeight="1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spans="1:27" ht="15.75" customHeight="1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spans="1:27" ht="15.75" customHeight="1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spans="1:27" ht="15.75" customHeight="1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spans="1:27" ht="15.75" customHeight="1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spans="1:27" ht="15.75" customHeight="1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spans="1:27" ht="15.75" customHeight="1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spans="1:27" ht="15.75" customHeight="1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spans="1:27" ht="15.75" customHeight="1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spans="1:27" ht="15.75" customHeight="1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spans="1:27" ht="15.75" customHeight="1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spans="1:27" ht="15.75" customHeight="1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spans="1:27" ht="15.75" customHeight="1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spans="1:27" ht="15.75" customHeight="1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spans="1:27" ht="15.75" customHeight="1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spans="1:27" ht="15.75" customHeight="1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spans="1:27" ht="15.75" customHeight="1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spans="1:27" ht="15.75" customHeight="1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spans="1:27" ht="15.75" customHeight="1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spans="1:27" ht="15.75" customHeight="1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spans="1:27" ht="15.75" customHeight="1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spans="1:27" ht="15.75" customHeight="1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spans="1:27" ht="15.75" customHeight="1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spans="1:27" ht="15.75" customHeight="1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spans="1:27" ht="15.75" customHeight="1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spans="1:27" ht="15.75" customHeight="1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spans="1:27" ht="15.75" customHeight="1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spans="1:27" ht="15.75" customHeight="1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spans="1:27" ht="15.75" customHeight="1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spans="1:27" ht="15.75" customHeight="1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spans="1:27" ht="15.75" customHeight="1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spans="1:27" ht="15.75" customHeight="1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27" ht="15.75" customHeight="1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27" ht="15.75" customHeight="1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27" ht="15.75" customHeight="1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27" ht="15.75" customHeight="1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27" ht="15.75" customHeight="1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27" ht="15.75" customHeight="1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27" ht="15.75" customHeight="1" x14ac:dyDescent="0.2"/>
    <row r="380" spans="1:27" ht="15.75" customHeight="1" x14ac:dyDescent="0.2"/>
    <row r="381" spans="1:27" ht="15.75" customHeight="1" x14ac:dyDescent="0.2"/>
    <row r="382" spans="1:27" ht="15.75" customHeight="1" x14ac:dyDescent="0.2"/>
    <row r="383" spans="1:27" ht="15.75" customHeight="1" x14ac:dyDescent="0.2"/>
    <row r="384" spans="1:27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A154:L154"/>
    <mergeCell ref="A155:L155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53:L153"/>
    <mergeCell ref="Q6:Q7"/>
    <mergeCell ref="R6:R7"/>
    <mergeCell ref="S6:S7"/>
    <mergeCell ref="T6:U6"/>
    <mergeCell ref="I6:J6"/>
    <mergeCell ref="M6:M7"/>
    <mergeCell ref="Y6:Y7"/>
    <mergeCell ref="A149:L149"/>
    <mergeCell ref="A150:L150"/>
    <mergeCell ref="A151:L151"/>
    <mergeCell ref="A152:L152"/>
    <mergeCell ref="V6:W6"/>
    <mergeCell ref="X6:X7"/>
    <mergeCell ref="A156:L156"/>
    <mergeCell ref="A157:L157"/>
    <mergeCell ref="A158:L158"/>
    <mergeCell ref="A171:L171"/>
    <mergeCell ref="A160:L160"/>
    <mergeCell ref="A161:L161"/>
    <mergeCell ref="A162:L162"/>
    <mergeCell ref="A163:L163"/>
    <mergeCell ref="A164:L164"/>
    <mergeCell ref="A165:L165"/>
    <mergeCell ref="A166:L166"/>
    <mergeCell ref="A167:L167"/>
    <mergeCell ref="A168:L168"/>
    <mergeCell ref="A169:L169"/>
    <mergeCell ref="A170:L170"/>
    <mergeCell ref="A159:L159"/>
    <mergeCell ref="A178:L178"/>
    <mergeCell ref="A172:L172"/>
    <mergeCell ref="A173:L173"/>
    <mergeCell ref="A174:L174"/>
    <mergeCell ref="A175:L175"/>
    <mergeCell ref="A176:L176"/>
    <mergeCell ref="A177:L177"/>
  </mergeCells>
  <conditionalFormatting sqref="AD1:AD3">
    <cfRule type="notContainsBlanks" dxfId="3" priority="1">
      <formula>LEN(TRIM(AD1))&gt;0</formula>
    </cfRule>
  </conditionalFormatting>
  <dataValidations count="16">
    <dataValidation type="list" allowBlank="1" sqref="H139:H147" xr:uid="{4AC77AC1-2F25-46EA-B312-8DEC7CE4C379}">
      <formula1>"SERVIÇO,CURSO,EVENTO,REUNIÃO,OUTROS"</formula1>
      <formula2>0</formula2>
    </dataValidation>
    <dataValidation type="list" allowBlank="1" sqref="P122" xr:uid="{BD493F11-3EA8-4C0A-A144-7FC06C4CD15E}">
      <formula1>$AD$8:$AD$8</formula1>
    </dataValidation>
    <dataValidation type="list" allowBlank="1" sqref="P131" xr:uid="{0311D9E4-175C-40B8-891D-AE4E933641CD}">
      <formula1>$AD$10:$AD$10</formula1>
    </dataValidation>
    <dataValidation type="list" allowBlank="1" sqref="P138" xr:uid="{0BF33BFF-8831-487B-A784-7CBBD531C296}">
      <formula1>$AD$10:$AD$15</formula1>
    </dataValidation>
    <dataValidation type="list" allowBlank="1" sqref="P127" xr:uid="{2BAF64FB-1788-4501-BE3D-3983DD12F365}">
      <formula1>$AD$9:$AD$10</formula1>
    </dataValidation>
    <dataValidation type="list" allowBlank="1" sqref="P130" xr:uid="{2C1A5665-51EF-4C36-9D5E-3322769EC25F}">
      <formula1>$AD$8:$AD$12</formula1>
    </dataValidation>
    <dataValidation type="list" allowBlank="1" sqref="P135:P136" xr:uid="{316D033C-6010-4FD9-B418-82DB96EA00D2}">
      <formula1>$AD$8:$AD$10</formula1>
    </dataValidation>
    <dataValidation type="list" allowBlank="1" sqref="P132 P137" xr:uid="{659B1B9D-880E-4138-B887-313FA8FFE07E}">
      <formula1>$AD$8:$AD$15</formula1>
    </dataValidation>
    <dataValidation type="list" allowBlank="1" sqref="H122:H138 H55:H56 H44 H48:H49 H17:H41 H95 H98 H101 H104:H106 H108:H118 H120" xr:uid="{10373186-8879-4BCC-A808-1EBF7DBCDE10}">
      <formula1>"SERVIÇO,CURSO,EVENTO,REUNIÃO,OUTROS"</formula1>
    </dataValidation>
    <dataValidation type="list" allowBlank="1" sqref="P134" xr:uid="{1A240C34-65BE-4B80-8AA2-3747448A5730}">
      <formula1>$AD$9:$AD$11</formula1>
    </dataValidation>
    <dataValidation type="list" allowBlank="1" sqref="P123 P129 P133" xr:uid="{88D55875-A13E-4AC7-957F-3BC550E4F793}">
      <formula1>$AD$9:$AD$9</formula1>
    </dataValidation>
    <dataValidation type="list" allowBlank="1" sqref="P126" xr:uid="{08A29886-F998-4C0C-AC06-B9ACE599EF77}">
      <formula1>$AD$9:$AD$12</formula1>
    </dataValidation>
    <dataValidation type="list" allowBlank="1" sqref="P124:P125 P128" xr:uid="{1438D16A-3D85-4F50-ABA9-3CEE01EB7ADB}">
      <formula1>$AD$8:$AD$9</formula1>
    </dataValidation>
    <dataValidation type="list" allowBlank="1" sqref="P142:P147" xr:uid="{185DFB3E-806E-4D62-BFEF-2FA84C9C7148}">
      <formula1>#REF!</formula1>
      <formula2>0</formula2>
    </dataValidation>
    <dataValidation type="list" allowBlank="1" sqref="P139:P141" xr:uid="{CF4ECE9C-5A1D-4B60-934F-9CEC02E7C1AE}">
      <formula1>$AD$8:$AD$13</formula1>
      <formula2>0</formula2>
    </dataValidation>
    <dataValidation type="list" allowBlank="1" sqref="P56 P44 P17:P26 P48:P49 P28:P38 P40:P41 P95 P98 P101 P104:P106 P108:P113 P115:P116 P118" xr:uid="{70C4A46E-DD83-4A96-8C47-7231C6776819}">
      <formula1>#REF!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337E25C907643872F8BFDE49FDCC9" ma:contentTypeVersion="2" ma:contentTypeDescription="Crie um novo documento." ma:contentTypeScope="" ma:versionID="8604bebc4b7edfd288ab5562c6bc26cc">
  <xsd:schema xmlns:xsd="http://www.w3.org/2001/XMLSchema" xmlns:xs="http://www.w3.org/2001/XMLSchema" xmlns:p="http://schemas.microsoft.com/office/2006/metadata/properties" xmlns:ns2="230d73bc-ee14-4cdc-a0ca-20e003e31026" xmlns:ns3="fe1e9143-56fc-4d4a-a9e2-e9faeb076f02" xmlns:ns4="784174c2-422b-4e6a-bb0b-64b9cc85e1d3" targetNamespace="http://schemas.microsoft.com/office/2006/metadata/properties" ma:root="true" ma:fieldsID="a655f548e61f7dee7446a7438a61e7b2" ns2:_="" ns3:_="" ns4:_="">
    <xsd:import namespace="230d73bc-ee14-4cdc-a0ca-20e003e31026"/>
    <xsd:import namespace="fe1e9143-56fc-4d4a-a9e2-e9faeb076f02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e9143-56fc-4d4a-a9e2-e9faeb076f02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fe1e9143-56fc-4d4a-a9e2-e9faeb076f02" xsi:nil="true"/>
    <_dlc_DocId xmlns="230d73bc-ee14-4cdc-a0ca-20e003e31026">75ZWAK4VW4FF-1593962784-15</_dlc_DocId>
    <_dlc_DocIdUrl xmlns="230d73bc-ee14-4cdc-a0ca-20e003e31026">
      <Url>https://www.sefaz.pe.gov.br/Transparencia/transparencia%20ativa/Recursos%20Humanos/_layouts/15/DocIdRedir.aspx?ID=75ZWAK4VW4FF-1593962784-15</Url>
      <Description>75ZWAK4VW4FF-1593962784-15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4E9A54A-51FE-44D3-AE30-665552365E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d73bc-ee14-4cdc-a0ca-20e003e31026"/>
    <ds:schemaRef ds:uri="fe1e9143-56fc-4d4a-a9e2-e9faeb076f02"/>
    <ds:schemaRef ds:uri="784174c2-422b-4e6a-bb0b-64b9cc85e1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B124D3-B669-403B-9299-BF229DEF332F}">
  <ds:schemaRefs>
    <ds:schemaRef ds:uri="http://schemas.microsoft.com/office/2006/metadata/properties"/>
    <ds:schemaRef ds:uri="http://schemas.microsoft.com/office/infopath/2007/PartnerControls"/>
    <ds:schemaRef ds:uri="fe1e9143-56fc-4d4a-a9e2-e9faeb076f02"/>
    <ds:schemaRef ds:uri="230d73bc-ee14-4cdc-a0ca-20e003e31026"/>
  </ds:schemaRefs>
</ds:datastoreItem>
</file>

<file path=customXml/itemProps3.xml><?xml version="1.0" encoding="utf-8"?>
<ds:datastoreItem xmlns:ds="http://schemas.openxmlformats.org/officeDocument/2006/customXml" ds:itemID="{FFD69970-6CCE-47B0-AC5C-89C665C95B4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9154C76-0256-4638-92AA-632070F3A54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 2025</vt:lpstr>
      <vt:lpstr>FEV 2025</vt:lpstr>
      <vt:lpstr>MAR 2025</vt:lpstr>
      <vt:lpstr>ABR 2025</vt:lpstr>
      <vt:lpstr>MAI 2025</vt:lpstr>
      <vt:lpstr>JUN 2025</vt:lpstr>
      <vt:lpstr>JUL 2025</vt:lpstr>
      <vt:lpstr>AGO 2025</vt:lpstr>
      <vt:lpstr>SET 2025</vt:lpstr>
      <vt:lpstr>OUT 2025</vt:lpstr>
      <vt:lpstr>NOV 2025</vt:lpstr>
      <vt:lpstr>DEZ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Luiz Geraldo Siqueira</dc:creator>
  <cp:lastModifiedBy>MARVIN GABRIEL ANTONINO VERISSIMO</cp:lastModifiedBy>
  <dcterms:created xsi:type="dcterms:W3CDTF">2022-03-15T11:47:00Z</dcterms:created>
  <dcterms:modified xsi:type="dcterms:W3CDTF">2026-01-09T12:09:15Z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0x01010095C337E25C907643872F8BFDE49FDCC9</vt:lpwstr>
  </property>
  <property fmtid="{D5CDD505-2E9C-101B-9397-08002B2CF9AE}" pid="3" name="_dlc_DocIdItemGuid">
    <vt:lpwstr>6c52c908-3a7d-4cbf-afe2-96a712d2bf8b</vt:lpwstr>
  </property>
</Properties>
</file>